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ttps://krusat.sharepoint.com/sites/Data/Freigegebene Dokumente/Produkte/EPS 5/"/>
    </mc:Choice>
  </mc:AlternateContent>
  <xr:revisionPtr revIDLastSave="308" documentId="8_{229414EE-0B59-4E4A-A89B-846E30F59F04}" xr6:coauthVersionLast="47" xr6:coauthVersionMax="47" xr10:uidLastSave="{B324B691-840E-4541-8F8F-11C5E65A90D7}"/>
  <workbookProtection workbookAlgorithmName="SHA-512" workbookHashValue="qm5f5Aa2GCokVjLVLCdIzpleNdlDlogqChg9pCNYqA/b+wKLPLdOJBB77zcY2o9HoYTOHU1VNm6M0XZCTWs0Mg==" workbookSaltValue="0Hg7lEtWVxx701/qAu0fQQ==" workbookSpinCount="100000" lockStructure="1"/>
  <bookViews>
    <workbookView xWindow="-120" yWindow="-120" windowWidth="29040" windowHeight="17640" xr2:uid="{1131FC16-7596-4B26-9F54-710C2599D70E}"/>
  </bookViews>
  <sheets>
    <sheet name="Umrechungstabelle 4R" sheetId="1" r:id="rId1"/>
    <sheet name="Umrechungstabelle 6R" sheetId="3" r:id="rId2"/>
    <sheet name="Umrechungstabelle 8R" sheetId="4" r:id="rId3"/>
    <sheet name="Umrechungstabelle 12R" sheetId="5" r:id="rId4"/>
    <sheet name="Daten" sheetId="2" state="hidden" r:id="rId5"/>
  </sheets>
  <definedNames>
    <definedName name="_xlnm.Print_Area" localSheetId="3">'Umrechungstabelle 12R'!$A$1:$I$24</definedName>
    <definedName name="_xlnm.Print_Area" localSheetId="0">'Umrechungstabelle 4R'!$A$1:$I$24</definedName>
    <definedName name="_xlnm.Print_Area" localSheetId="1">'Umrechungstabelle 6R'!$A$1:$I$24</definedName>
    <definedName name="_xlnm.Print_Area" localSheetId="2">'Umrechungstabelle 8R'!$A$1:$I$24</definedName>
  </definedNames>
  <calcPr calcId="191029"/>
  <customWorkbookViews>
    <customWorkbookView name="Umrechnungstabelle" guid="{22EF403F-107F-48E4-B1D7-370E6260921C}" includePrintSettings="0" maximized="1" xWindow="-8" yWindow="-8" windowWidth="1936" windowHeight="117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6" i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6" i="3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6" i="4"/>
  <c r="E7" i="5"/>
  <c r="E8" i="5"/>
  <c r="E9" i="5"/>
  <c r="E10" i="5"/>
  <c r="E11" i="5"/>
  <c r="E12" i="5"/>
  <c r="E13" i="5"/>
  <c r="E14" i="5"/>
  <c r="E16" i="5"/>
  <c r="E17" i="5"/>
  <c r="E18" i="5"/>
  <c r="E19" i="5"/>
  <c r="E20" i="5"/>
  <c r="E21" i="5"/>
  <c r="E22" i="5"/>
  <c r="E23" i="5"/>
  <c r="E24" i="5"/>
  <c r="E6" i="5"/>
  <c r="D24" i="5"/>
  <c r="D20" i="5"/>
  <c r="D21" i="5"/>
  <c r="D22" i="5"/>
  <c r="D23" i="5"/>
  <c r="D16" i="5"/>
  <c r="D17" i="5"/>
  <c r="D18" i="5"/>
  <c r="D19" i="5"/>
  <c r="D10" i="5"/>
  <c r="D11" i="5"/>
  <c r="D12" i="5"/>
  <c r="D13" i="5"/>
  <c r="D14" i="5"/>
  <c r="D8" i="5"/>
  <c r="D9" i="5"/>
  <c r="D7" i="5"/>
  <c r="D6" i="5"/>
  <c r="P21" i="2" l="1"/>
  <c r="O21" i="2"/>
  <c r="H21" i="2"/>
  <c r="G21" i="2"/>
  <c r="D21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P4" i="2" l="1"/>
  <c r="P5" i="2"/>
  <c r="P6" i="2"/>
  <c r="P7" i="2"/>
  <c r="P8" i="2"/>
  <c r="P9" i="2"/>
  <c r="P10" i="2"/>
  <c r="P11" i="2"/>
  <c r="P12" i="2"/>
  <c r="E15" i="5" s="1"/>
  <c r="P13" i="2"/>
  <c r="P14" i="2"/>
  <c r="P15" i="2"/>
  <c r="P16" i="2"/>
  <c r="P17" i="2"/>
  <c r="P18" i="2"/>
  <c r="P19" i="2"/>
  <c r="P20" i="2"/>
  <c r="P3" i="2"/>
  <c r="O4" i="2"/>
  <c r="O5" i="2"/>
  <c r="O6" i="2"/>
  <c r="O7" i="2"/>
  <c r="O8" i="2"/>
  <c r="O9" i="2"/>
  <c r="O10" i="2"/>
  <c r="O11" i="2"/>
  <c r="O12" i="2"/>
  <c r="D15" i="5" s="1"/>
  <c r="O13" i="2"/>
  <c r="O14" i="2"/>
  <c r="O15" i="2"/>
  <c r="O16" i="2"/>
  <c r="O17" i="2"/>
  <c r="O18" i="2"/>
  <c r="O19" i="2"/>
  <c r="O20" i="2"/>
  <c r="O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3" i="2"/>
  <c r="C3" i="2"/>
  <c r="D3" i="2"/>
</calcChain>
</file>

<file path=xl/sharedStrings.xml><?xml version="1.0" encoding="utf-8"?>
<sst xmlns="http://schemas.openxmlformats.org/spreadsheetml/2006/main" count="270" uniqueCount="61">
  <si>
    <t>Dosier- 
walze</t>
  </si>
  <si>
    <t xml:space="preserve">Ausbringbereich 
in kg pro ha </t>
  </si>
  <si>
    <t>Weizen
Gerste
Roggen</t>
  </si>
  <si>
    <t>8R3S</t>
  </si>
  <si>
    <t>8R2B</t>
  </si>
  <si>
    <t>Dinkel /
Korn</t>
  </si>
  <si>
    <t>Sonnen- 
blumen</t>
  </si>
  <si>
    <t>8R1S</t>
  </si>
  <si>
    <t>Gras</t>
  </si>
  <si>
    <t>8R1S D</t>
  </si>
  <si>
    <t>Klee</t>
  </si>
  <si>
    <t>8R1R</t>
  </si>
  <si>
    <t>Grün- 
düngung**</t>
  </si>
  <si>
    <t>Senf</t>
  </si>
  <si>
    <t>Phacelia</t>
  </si>
  <si>
    <t>Raps</t>
  </si>
  <si>
    <t>*</t>
  </si>
  <si>
    <t xml:space="preserve">Position Saatmengenverstellhebel </t>
  </si>
  <si>
    <t>**</t>
  </si>
  <si>
    <t>3 m Arbeitsbreite min.</t>
  </si>
  <si>
    <t xml:space="preserve">3 m Arbeitsbreite max. </t>
  </si>
  <si>
    <t xml:space="preserve">Weizen
Gerste
Roggen </t>
  </si>
  <si>
    <r>
      <t xml:space="preserve">8R1L 
</t>
    </r>
    <r>
      <rPr>
        <sz val="9"/>
        <color theme="1"/>
        <rFont val="Arial"/>
        <family val="2"/>
      </rPr>
      <t>(24/7/2.8)</t>
    </r>
  </si>
  <si>
    <t xml:space="preserve">Arbeitsbreite: </t>
  </si>
  <si>
    <r>
      <rPr>
        <b/>
        <sz val="12"/>
        <color theme="1"/>
        <rFont val="Arial"/>
        <family val="2"/>
      </rPr>
      <t>Achtung!</t>
    </r>
    <r>
      <rPr>
        <sz val="12"/>
        <color theme="1"/>
        <rFont val="Arial"/>
        <family val="2"/>
      </rPr>
      <t xml:space="preserve"> Diese Zahlenwerte können je nach Saatgut stark abweichen. </t>
    </r>
  </si>
  <si>
    <t>Gemenge aus: Klee, Erbsen, Phacelia,</t>
  </si>
  <si>
    <t xml:space="preserve"> Lupinen, Sonnenblumen</t>
  </si>
  <si>
    <t>4R3S</t>
  </si>
  <si>
    <t>4R2B</t>
  </si>
  <si>
    <t>4R1S</t>
  </si>
  <si>
    <t>4R1S D</t>
  </si>
  <si>
    <t>4R1R</t>
  </si>
  <si>
    <r>
      <t xml:space="preserve">4R1L 
</t>
    </r>
    <r>
      <rPr>
        <b/>
        <sz val="9"/>
        <color theme="1"/>
        <rFont val="Arial"/>
        <family val="2"/>
      </rPr>
      <t>(24/7/2.8)</t>
    </r>
  </si>
  <si>
    <r>
      <t xml:space="preserve">4R1L 
</t>
    </r>
    <r>
      <rPr>
        <sz val="9"/>
        <color theme="1"/>
        <rFont val="Arial"/>
        <family val="2"/>
      </rPr>
      <t>(24/7/2.8)</t>
    </r>
  </si>
  <si>
    <t>8R</t>
  </si>
  <si>
    <t>geteilt (4R)</t>
  </si>
  <si>
    <t>EPS 7 / EPS 5-12 geteilt (6R)</t>
  </si>
  <si>
    <t>12R</t>
  </si>
  <si>
    <r>
      <rPr>
        <b/>
        <sz val="18"/>
        <color theme="0"/>
        <rFont val="Arial"/>
        <family val="2"/>
      </rPr>
      <t xml:space="preserve">Welche Dosierwalze für welchen Samen? </t>
    </r>
    <r>
      <rPr>
        <b/>
        <sz val="16"/>
        <color theme="0"/>
        <rFont val="Arial"/>
        <family val="2"/>
      </rPr>
      <t xml:space="preserve">
Mechanischer Antrieb; EPS 7, EPS 5-12 geteilt 6R</t>
    </r>
  </si>
  <si>
    <r>
      <rPr>
        <b/>
        <sz val="18"/>
        <color theme="0"/>
        <rFont val="Arial"/>
        <family val="2"/>
      </rPr>
      <t xml:space="preserve">Welche Dosierwalze für welchen Samen? </t>
    </r>
    <r>
      <rPr>
        <b/>
        <sz val="16"/>
        <color theme="0"/>
        <rFont val="Arial"/>
        <family val="2"/>
      </rPr>
      <t xml:space="preserve">
Mechanischer Antrieb; EPS 5, EPS 8</t>
    </r>
  </si>
  <si>
    <r>
      <rPr>
        <b/>
        <sz val="18"/>
        <color theme="0"/>
        <rFont val="Arial"/>
        <family val="2"/>
      </rPr>
      <t xml:space="preserve">Welche Dosierwalze für welchen Samen? </t>
    </r>
    <r>
      <rPr>
        <b/>
        <sz val="16"/>
        <color theme="0"/>
        <rFont val="Arial"/>
        <family val="2"/>
      </rPr>
      <t xml:space="preserve">
Mechanischer Antrieb; EPS 5-12</t>
    </r>
  </si>
  <si>
    <t>6R3S</t>
  </si>
  <si>
    <t>6R2B</t>
  </si>
  <si>
    <t>6R1S</t>
  </si>
  <si>
    <t>6R1S D</t>
  </si>
  <si>
    <t>6R1R</t>
  </si>
  <si>
    <r>
      <t xml:space="preserve">6R1L 
</t>
    </r>
    <r>
      <rPr>
        <b/>
        <sz val="9"/>
        <color theme="1"/>
        <rFont val="Arial"/>
        <family val="2"/>
      </rPr>
      <t>(24/7/2.8)</t>
    </r>
  </si>
  <si>
    <r>
      <t xml:space="preserve">8R1L 
</t>
    </r>
    <r>
      <rPr>
        <b/>
        <sz val="9"/>
        <color theme="1"/>
        <rFont val="Arial"/>
        <family val="2"/>
      </rPr>
      <t>(24/7/2.8)</t>
    </r>
  </si>
  <si>
    <t>12R3S</t>
  </si>
  <si>
    <t>12R2B</t>
  </si>
  <si>
    <t>12R1S</t>
  </si>
  <si>
    <t>12R1S D</t>
  </si>
  <si>
    <t>12R1R</t>
  </si>
  <si>
    <r>
      <t xml:space="preserve">12R1L 
</t>
    </r>
    <r>
      <rPr>
        <b/>
        <sz val="9"/>
        <color theme="1"/>
        <rFont val="Arial"/>
        <family val="2"/>
      </rPr>
      <t>(24/7/2.8)</t>
    </r>
  </si>
  <si>
    <t>Abstreifer Abstand</t>
  </si>
  <si>
    <t>Bei 6 km/h</t>
  </si>
  <si>
    <r>
      <rPr>
        <b/>
        <sz val="18"/>
        <color theme="0"/>
        <rFont val="Arial"/>
        <family val="2"/>
      </rPr>
      <t xml:space="preserve">Welche Dosierwalze für welchen Samen? </t>
    </r>
    <r>
      <rPr>
        <b/>
        <sz val="16"/>
        <color theme="0"/>
        <rFont val="Arial"/>
        <family val="2"/>
      </rPr>
      <t xml:space="preserve">
SeedProfi; EPS 5 geteilt 4R</t>
    </r>
  </si>
  <si>
    <t>Arbeits-geschwindigkeit:</t>
  </si>
  <si>
    <t>Dünger DAP</t>
  </si>
  <si>
    <t xml:space="preserve">min. *
10 %  </t>
  </si>
  <si>
    <t>max. *
90 %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</si>
</sst>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8" formatCode="General&quot; m&quot;;\ \-0\,0&quot;Neg.!!&quot;;\ &quot;-&quot;"/>
    <numFmt numFmtId="169" formatCode="General&quot; km/h&quot;;\ \-0\,0&quot;Neg.!!&quot;;\ &quot;-&quot;"/>
  </numFmts>
  <fonts count="14" x14ac:knownFonts="1">
    <font>
      <sz val="11"/>
      <color theme="1"/>
      <name val="Calibri"/>
      <family val="2"/>
      <scheme val="minor"/>
    </font>
    <font>
      <b/>
      <sz val="18"/>
      <color theme="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3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0"/>
      <name val="Arial"/>
      <family val="2"/>
    </font>
    <font>
      <sz val="12"/>
      <color theme="1"/>
      <name val="Arial"/>
      <family val="2"/>
    </font>
    <font>
      <sz val="2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0" fontId="5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/>
    <xf numFmtId="0" fontId="2" fillId="0" borderId="0" xfId="0" applyFont="1" applyAlignment="1">
      <alignment horizontal="right" vertical="top"/>
    </xf>
    <xf numFmtId="0" fontId="8" fillId="0" borderId="0" xfId="0" applyFont="1" applyAlignment="1">
      <alignment vertical="center" wrapText="1"/>
    </xf>
    <xf numFmtId="164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5" fillId="3" borderId="2" xfId="0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wrapText="1"/>
    </xf>
    <xf numFmtId="0" fontId="6" fillId="0" borderId="17" xfId="0" applyFont="1" applyBorder="1" applyAlignment="1">
      <alignment wrapText="1"/>
    </xf>
    <xf numFmtId="164" fontId="5" fillId="3" borderId="3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4" fontId="5" fillId="3" borderId="9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vertical="top"/>
    </xf>
    <xf numFmtId="0" fontId="2" fillId="0" borderId="18" xfId="0" applyFont="1" applyBorder="1"/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textRotation="90" wrapText="1"/>
    </xf>
    <xf numFmtId="0" fontId="6" fillId="0" borderId="6" xfId="0" applyFont="1" applyBorder="1" applyAlignment="1">
      <alignment horizontal="center" textRotation="90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6" fillId="0" borderId="10" xfId="0" applyFont="1" applyBorder="1" applyAlignment="1">
      <alignment horizontal="center" textRotation="90" wrapText="1"/>
    </xf>
    <xf numFmtId="0" fontId="6" fillId="0" borderId="11" xfId="0" applyFont="1" applyBorder="1" applyAlignment="1">
      <alignment horizontal="center" textRotation="90" wrapText="1"/>
    </xf>
    <xf numFmtId="0" fontId="2" fillId="0" borderId="19" xfId="0" applyFont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center" wrapText="1"/>
    </xf>
    <xf numFmtId="0" fontId="11" fillId="4" borderId="18" xfId="0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/>
    </xf>
    <xf numFmtId="164" fontId="5" fillId="0" borderId="9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164" fontId="5" fillId="0" borderId="22" xfId="0" applyNumberFormat="1" applyFont="1" applyFill="1" applyBorder="1" applyAlignment="1">
      <alignment horizontal="center" vertical="center"/>
    </xf>
    <xf numFmtId="164" fontId="5" fillId="0" borderId="23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168" fontId="4" fillId="5" borderId="12" xfId="0" applyNumberFormat="1" applyFont="1" applyFill="1" applyBorder="1" applyAlignment="1" applyProtection="1">
      <alignment horizontal="center" vertical="center"/>
      <protection locked="0"/>
    </xf>
    <xf numFmtId="169" fontId="4" fillId="6" borderId="12" xfId="0" applyNumberFormat="1" applyFont="1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344357</xdr:colOff>
      <xdr:row>26</xdr:row>
      <xdr:rowOff>66676</xdr:rowOff>
    </xdr:from>
    <xdr:to>
      <xdr:col>6</xdr:col>
      <xdr:colOff>699890</xdr:colOff>
      <xdr:row>34</xdr:row>
      <xdr:rowOff>7284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3A80D42-1A3B-3645-75A4-03D62FAD05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901" b="96240" l="330" r="94609">
                      <a14:foregroundMark x1="77668" y1="46198" x2="84378" y2="42107"/>
                      <a14:foregroundMark x1="84378" y1="42107" x2="94169" y2="8017"/>
                      <a14:foregroundMark x1="94169" y1="8017" x2="87129" y2="3388"/>
                      <a14:foregroundMark x1="87129" y1="3388" x2="64246" y2="289"/>
                      <a14:foregroundMark x1="64246" y1="289" x2="11661" y2="2975"/>
                      <a14:foregroundMark x1="11661" y1="2975" x2="0" y2="19835"/>
                      <a14:foregroundMark x1="0" y1="19835" x2="4510" y2="72355"/>
                      <a14:foregroundMark x1="4510" y1="72355" x2="3960" y2="87934"/>
                      <a14:foregroundMark x1="3960" y1="87934" x2="6711" y2="94091"/>
                      <a14:foregroundMark x1="6711" y1="94091" x2="23432" y2="98140"/>
                      <a14:foregroundMark x1="23432" y1="98140" x2="58636" y2="98843"/>
                      <a14:foregroundMark x1="58636" y1="98843" x2="81628" y2="96818"/>
                      <a14:foregroundMark x1="81628" y1="96818" x2="92739" y2="93058"/>
                      <a14:foregroundMark x1="92739" y1="93058" x2="88339" y2="38099"/>
                      <a14:foregroundMark x1="83608" y1="38636" x2="78438" y2="29298"/>
                      <a14:foregroundMark x1="78438" y1="29298" x2="25743" y2="15744"/>
                      <a14:foregroundMark x1="25743" y1="15744" x2="32123" y2="45124"/>
                      <a14:foregroundMark x1="32123" y1="45124" x2="49505" y2="59587"/>
                      <a14:foregroundMark x1="61386" y1="93802" x2="53025" y2="1983"/>
                      <a14:foregroundMark x1="58416" y1="13140" x2="550" y2="15372"/>
                      <a14:foregroundMark x1="9131" y1="39628" x2="2200" y2="68512"/>
                      <a14:foregroundMark x1="2200" y1="68512" x2="9351" y2="86942"/>
                      <a14:foregroundMark x1="9351" y1="86942" x2="32783" y2="93099"/>
                      <a14:foregroundMark x1="32783" y1="93099" x2="75358" y2="96240"/>
                      <a14:foregroundMark x1="93729" y1="73182" x2="94609" y2="77975"/>
                      <a14:backgroundMark x1="96700" y1="45331" x2="98790" y2="59463"/>
                      <a14:backgroundMark x1="96040" y1="65702" x2="97470" y2="72355"/>
                      <a14:backgroundMark x1="97470" y1="72355" x2="97910" y2="72521"/>
                      <a14:backgroundMark x1="96700" y1="74091" x2="97250" y2="76653"/>
                      <a14:backgroundMark x1="96122" y1="77936" x2="96700" y2="8086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3331"/>
        <a:stretch/>
      </xdr:blipFill>
      <xdr:spPr>
        <a:xfrm rot="5400000">
          <a:off x="3475995" y="5459913"/>
          <a:ext cx="1464608" cy="4032183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20</xdr:row>
      <xdr:rowOff>95250</xdr:rowOff>
    </xdr:from>
    <xdr:to>
      <xdr:col>8</xdr:col>
      <xdr:colOff>542925</xdr:colOff>
      <xdr:row>23</xdr:row>
      <xdr:rowOff>19050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321CD8E8-6209-4A69-AD1A-303E202BE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5400" y="5343525"/>
          <a:ext cx="3419475" cy="666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17055</xdr:colOff>
      <xdr:row>25</xdr:row>
      <xdr:rowOff>133350</xdr:rowOff>
    </xdr:from>
    <xdr:to>
      <xdr:col>6</xdr:col>
      <xdr:colOff>200024</xdr:colOff>
      <xdr:row>30</xdr:row>
      <xdr:rowOff>104775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8577F16-518B-382A-05FB-4E59A472C3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93"/>
        <a:stretch/>
      </xdr:blipFill>
      <xdr:spPr>
        <a:xfrm rot="16200000">
          <a:off x="3323227" y="5294903"/>
          <a:ext cx="942975" cy="3859619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20</xdr:row>
      <xdr:rowOff>85725</xdr:rowOff>
    </xdr:from>
    <xdr:to>
      <xdr:col>8</xdr:col>
      <xdr:colOff>533400</xdr:colOff>
      <xdr:row>23</xdr:row>
      <xdr:rowOff>9525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8A7370B3-E28D-4DC4-8EF4-94EB42D14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5875" y="5334000"/>
          <a:ext cx="3419475" cy="666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25</xdr:row>
      <xdr:rowOff>85725</xdr:rowOff>
    </xdr:from>
    <xdr:to>
      <xdr:col>7</xdr:col>
      <xdr:colOff>333375</xdr:colOff>
      <xdr:row>33</xdr:row>
      <xdr:rowOff>150540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0239217-D1DF-2D76-6703-5E50C8DA4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6667500"/>
          <a:ext cx="6638925" cy="160786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20</xdr:row>
      <xdr:rowOff>76200</xdr:rowOff>
    </xdr:from>
    <xdr:to>
      <xdr:col>8</xdr:col>
      <xdr:colOff>533400</xdr:colOff>
      <xdr:row>23</xdr:row>
      <xdr:rowOff>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FEF2E0ED-AF78-47BD-9A30-8E6673619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5875" y="5324475"/>
          <a:ext cx="3419475" cy="666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185738</xdr:colOff>
      <xdr:row>24</xdr:row>
      <xdr:rowOff>128589</xdr:rowOff>
    </xdr:from>
    <xdr:to>
      <xdr:col>8</xdr:col>
      <xdr:colOff>361950</xdr:colOff>
      <xdr:row>29</xdr:row>
      <xdr:rowOff>165485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A35E74B-4BD7-DEF3-0DB9-E160D617FE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08"/>
        <a:stretch/>
      </xdr:blipFill>
      <xdr:spPr>
        <a:xfrm rot="5400000">
          <a:off x="3751071" y="2954531"/>
          <a:ext cx="1027496" cy="8158162"/>
        </a:xfrm>
        <a:prstGeom prst="rect">
          <a:avLst/>
        </a:prstGeom>
      </xdr:spPr>
    </xdr:pic>
    <xdr:clientData/>
  </xdr:twoCellAnchor>
  <xdr:twoCellAnchor editAs="oneCell">
    <xdr:from>
      <xdr:col>5</xdr:col>
      <xdr:colOff>295275</xdr:colOff>
      <xdr:row>20</xdr:row>
      <xdr:rowOff>76200</xdr:rowOff>
    </xdr:from>
    <xdr:to>
      <xdr:col>8</xdr:col>
      <xdr:colOff>495300</xdr:colOff>
      <xdr:row>23</xdr:row>
      <xdr:rowOff>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5C7E0248-34C4-C5B5-D2C7-FD439CCD3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7775" y="5324475"/>
          <a:ext cx="341947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0FA94-ACA0-4C1D-BC25-A94B72521BE7}">
  <sheetPr codeName="Tabelle1">
    <tabColor theme="9" tint="0.39997558519241921"/>
  </sheetPr>
  <dimension ref="A1:L26"/>
  <sheetViews>
    <sheetView showGridLines="0" tabSelected="1" zoomScaleNormal="100" workbookViewId="0">
      <selection activeCell="H4" sqref="H4"/>
    </sheetView>
  </sheetViews>
  <sheetFormatPr baseColWidth="10" defaultRowHeight="15" x14ac:dyDescent="0.25"/>
  <cols>
    <col min="1" max="1" width="21.140625" customWidth="1"/>
    <col min="2" max="2" width="6.5703125" customWidth="1"/>
    <col min="3" max="5" width="14.5703125" customWidth="1"/>
    <col min="7" max="7" width="22.5703125" customWidth="1"/>
    <col min="8" max="8" width="14.28515625" customWidth="1"/>
    <col min="9" max="9" width="10.5703125" customWidth="1"/>
  </cols>
  <sheetData>
    <row r="1" spans="1:12" ht="53.25" customHeight="1" x14ac:dyDescent="0.25">
      <c r="A1" s="32" t="s">
        <v>56</v>
      </c>
      <c r="B1" s="32"/>
      <c r="C1" s="32"/>
      <c r="D1" s="32"/>
      <c r="E1" s="32"/>
      <c r="F1" s="32"/>
      <c r="G1" s="32"/>
      <c r="H1" s="32"/>
      <c r="I1" s="32"/>
      <c r="J1" s="1"/>
      <c r="K1" s="1"/>
      <c r="L1" s="1"/>
    </row>
    <row r="2" spans="1:12" ht="21.75" customHeight="1" x14ac:dyDescent="0.25">
      <c r="A2" s="33" t="s">
        <v>24</v>
      </c>
      <c r="B2" s="33"/>
      <c r="C2" s="33"/>
      <c r="D2" s="33"/>
      <c r="E2" s="33"/>
      <c r="F2" s="33"/>
      <c r="G2" s="33"/>
      <c r="H2" s="33"/>
      <c r="I2" s="33"/>
      <c r="J2" s="1"/>
      <c r="K2" s="1"/>
      <c r="L2" s="1"/>
    </row>
    <row r="3" spans="1:12" ht="12.75" customHeight="1" thickBot="1" x14ac:dyDescent="0.3">
      <c r="A3" s="16"/>
      <c r="B3" s="16"/>
      <c r="C3" s="16"/>
      <c r="D3" s="16"/>
      <c r="E3" s="16"/>
      <c r="F3" s="1"/>
      <c r="G3" s="1"/>
      <c r="H3" s="1"/>
      <c r="I3" s="1"/>
      <c r="J3" s="1"/>
      <c r="K3" s="1"/>
      <c r="L3" s="1"/>
    </row>
    <row r="4" spans="1:12" ht="30.75" customHeight="1" thickBot="1" x14ac:dyDescent="0.3">
      <c r="A4" s="36"/>
      <c r="B4" s="38" t="s">
        <v>54</v>
      </c>
      <c r="C4" s="48" t="s">
        <v>0</v>
      </c>
      <c r="D4" s="34" t="s">
        <v>1</v>
      </c>
      <c r="E4" s="35"/>
      <c r="F4" s="1"/>
      <c r="G4" s="3" t="s">
        <v>23</v>
      </c>
      <c r="H4" s="73">
        <v>3</v>
      </c>
      <c r="I4" s="1"/>
      <c r="J4" s="1"/>
      <c r="K4" s="1"/>
      <c r="L4" s="1"/>
    </row>
    <row r="5" spans="1:12" ht="30.75" thickBot="1" x14ac:dyDescent="0.3">
      <c r="A5" s="37"/>
      <c r="B5" s="39"/>
      <c r="C5" s="49"/>
      <c r="D5" s="18" t="s">
        <v>59</v>
      </c>
      <c r="E5" s="19" t="s">
        <v>60</v>
      </c>
      <c r="F5" s="1"/>
      <c r="G5" s="15" t="s">
        <v>57</v>
      </c>
      <c r="H5" s="74">
        <v>6</v>
      </c>
      <c r="I5" s="1"/>
      <c r="J5" s="1"/>
      <c r="K5" s="1"/>
      <c r="L5" s="1"/>
    </row>
    <row r="6" spans="1:12" ht="26.25" customHeight="1" x14ac:dyDescent="0.25">
      <c r="A6" s="44" t="s">
        <v>2</v>
      </c>
      <c r="B6" s="46">
        <v>2</v>
      </c>
      <c r="C6" s="2" t="s">
        <v>27</v>
      </c>
      <c r="D6" s="17">
        <f>(Daten!C3/'Umrechungstabelle 4R'!$H$4*3)*(6/$H$5)</f>
        <v>25</v>
      </c>
      <c r="E6" s="20">
        <f>(Daten!D3/'Umrechungstabelle 4R'!$H$4*3)*(6/$H$5)</f>
        <v>217</v>
      </c>
      <c r="F6" s="1"/>
      <c r="G6" s="3"/>
      <c r="H6" s="3"/>
      <c r="I6" s="3"/>
      <c r="J6" s="3"/>
      <c r="K6" s="3"/>
      <c r="L6" s="3"/>
    </row>
    <row r="7" spans="1:12" ht="26.25" customHeight="1" thickBot="1" x14ac:dyDescent="0.3">
      <c r="A7" s="45"/>
      <c r="B7" s="47"/>
      <c r="C7" s="4" t="s">
        <v>28</v>
      </c>
      <c r="D7" s="21">
        <f>(Daten!C4/'Umrechungstabelle 4R'!$H$4*3)*(6/$H$5)</f>
        <v>49</v>
      </c>
      <c r="E7" s="22">
        <f>(Daten!D4/'Umrechungstabelle 4R'!$H$4*3)*(6/$H$5)</f>
        <v>432</v>
      </c>
      <c r="F7" s="1"/>
      <c r="G7" s="13"/>
      <c r="H7" s="13"/>
      <c r="I7" s="13"/>
      <c r="J7" s="13"/>
      <c r="K7" s="13"/>
      <c r="L7" s="13"/>
    </row>
    <row r="8" spans="1:12" x14ac:dyDescent="0.25">
      <c r="A8" s="40" t="s">
        <v>5</v>
      </c>
      <c r="B8" s="42">
        <v>2</v>
      </c>
      <c r="C8" s="5" t="s">
        <v>27</v>
      </c>
      <c r="D8" s="62">
        <f>(Daten!C5/'Umrechungstabelle 4R'!$H$4*3)*(6/$H$5)</f>
        <v>9</v>
      </c>
      <c r="E8" s="63">
        <f>(Daten!D5/'Umrechungstabelle 4R'!$H$4*3)*(6/$H$5)</f>
        <v>77</v>
      </c>
      <c r="F8" s="1"/>
      <c r="G8" s="1"/>
      <c r="H8" s="1"/>
      <c r="I8" s="1"/>
      <c r="J8" s="1"/>
      <c r="K8" s="1"/>
      <c r="L8" s="1"/>
    </row>
    <row r="9" spans="1:12" ht="15.75" thickBot="1" x14ac:dyDescent="0.3">
      <c r="A9" s="41"/>
      <c r="B9" s="43"/>
      <c r="C9" s="6" t="s">
        <v>28</v>
      </c>
      <c r="D9" s="64">
        <f>(Daten!C6/'Umrechungstabelle 4R'!$H$4*3)*(6/$H$5)</f>
        <v>19.5</v>
      </c>
      <c r="E9" s="65">
        <f>(Daten!D6/'Umrechungstabelle 4R'!$H$4*3)*(6/$H$5)</f>
        <v>148</v>
      </c>
      <c r="F9" s="1"/>
      <c r="G9" s="3"/>
      <c r="H9" s="3"/>
      <c r="I9" s="3"/>
      <c r="J9" s="3"/>
      <c r="K9" s="3"/>
      <c r="L9" s="3"/>
    </row>
    <row r="10" spans="1:12" x14ac:dyDescent="0.25">
      <c r="A10" s="44" t="s">
        <v>6</v>
      </c>
      <c r="B10" s="46">
        <v>2</v>
      </c>
      <c r="C10" s="2" t="s">
        <v>29</v>
      </c>
      <c r="D10" s="17">
        <f>(Daten!C7/'Umrechungstabelle 4R'!$H$4*3)*(6/$H$5)</f>
        <v>4</v>
      </c>
      <c r="E10" s="20">
        <f>(Daten!D7/'Umrechungstabelle 4R'!$H$4*3)*(6/$H$5)</f>
        <v>38</v>
      </c>
      <c r="F10" s="1"/>
      <c r="G10" s="13"/>
      <c r="H10" s="13"/>
      <c r="I10" s="13"/>
      <c r="J10" s="13"/>
      <c r="K10" s="13"/>
      <c r="L10" s="3"/>
    </row>
    <row r="11" spans="1:12" ht="15.75" thickBot="1" x14ac:dyDescent="0.3">
      <c r="A11" s="45"/>
      <c r="B11" s="47"/>
      <c r="C11" s="4" t="s">
        <v>27</v>
      </c>
      <c r="D11" s="21">
        <f>(Daten!C8/'Umrechungstabelle 4R'!$H$4*3)*(6/$H$5)</f>
        <v>11</v>
      </c>
      <c r="E11" s="22">
        <f>(Daten!D8/'Umrechungstabelle 4R'!$H$4*3)*(6/$H$5)</f>
        <v>102</v>
      </c>
      <c r="F11" s="1"/>
      <c r="G11" s="1"/>
      <c r="H11" s="1"/>
      <c r="I11" s="1"/>
      <c r="J11" s="1"/>
      <c r="K11" s="1"/>
      <c r="L11" s="1"/>
    </row>
    <row r="12" spans="1:12" x14ac:dyDescent="0.25">
      <c r="A12" s="52" t="s">
        <v>8</v>
      </c>
      <c r="B12" s="42">
        <v>0</v>
      </c>
      <c r="C12" s="5" t="s">
        <v>30</v>
      </c>
      <c r="D12" s="62">
        <f>(Daten!C9/'Umrechungstabelle 4R'!$H$4*3)*(6/$H$5)</f>
        <v>4.0999999999999996</v>
      </c>
      <c r="E12" s="63">
        <f>(Daten!D9/'Umrechungstabelle 4R'!$H$4*3)*(6/$H$5)</f>
        <v>37</v>
      </c>
      <c r="F12" s="1"/>
      <c r="G12" s="1"/>
      <c r="H12" s="1"/>
      <c r="I12" s="1"/>
      <c r="J12" s="1"/>
      <c r="K12" s="1"/>
      <c r="L12" s="1"/>
    </row>
    <row r="13" spans="1:12" ht="16.5" thickBot="1" x14ac:dyDescent="0.3">
      <c r="A13" s="53"/>
      <c r="B13" s="43"/>
      <c r="C13" s="6" t="s">
        <v>27</v>
      </c>
      <c r="D13" s="64">
        <f>(Daten!C10/'Umrechungstabelle 4R'!$H$4*3)*(6/$H$5)</f>
        <v>11</v>
      </c>
      <c r="E13" s="65">
        <f>(Daten!D10/'Umrechungstabelle 4R'!$H$4*3)*(6/$H$5)</f>
        <v>102</v>
      </c>
      <c r="F13" s="25" t="s">
        <v>16</v>
      </c>
      <c r="G13" s="23" t="s">
        <v>17</v>
      </c>
      <c r="H13" s="1"/>
      <c r="I13" s="1"/>
      <c r="J13" s="1"/>
      <c r="K13" s="1"/>
      <c r="L13" s="1"/>
    </row>
    <row r="14" spans="1:12" x14ac:dyDescent="0.25">
      <c r="A14" s="50" t="s">
        <v>10</v>
      </c>
      <c r="B14" s="46">
        <v>0</v>
      </c>
      <c r="C14" s="2" t="s">
        <v>31</v>
      </c>
      <c r="D14" s="17">
        <f>(Daten!C11/'Umrechungstabelle 4R'!$H$4*3)*(6/$H$5)</f>
        <v>3.7</v>
      </c>
      <c r="E14" s="20">
        <f>(Daten!D11/'Umrechungstabelle 4R'!$H$4*3)*(6/$H$5)</f>
        <v>32</v>
      </c>
      <c r="F14" s="26" t="s">
        <v>18</v>
      </c>
      <c r="G14" s="23" t="s">
        <v>25</v>
      </c>
      <c r="H14" s="1"/>
      <c r="I14" s="1"/>
      <c r="J14" s="1"/>
      <c r="K14" s="1"/>
      <c r="L14" s="1"/>
    </row>
    <row r="15" spans="1:12" ht="16.5" thickBot="1" x14ac:dyDescent="0.3">
      <c r="A15" s="51"/>
      <c r="B15" s="47"/>
      <c r="C15" s="4" t="s">
        <v>29</v>
      </c>
      <c r="D15" s="21">
        <f>(Daten!C12/'Umrechungstabelle 4R'!$H$4*3)*(6/$H$5)</f>
        <v>8</v>
      </c>
      <c r="E15" s="22">
        <f>(Daten!D12/'Umrechungstabelle 4R'!$H$4*3)*(6/$H$5)</f>
        <v>68</v>
      </c>
      <c r="F15" s="24"/>
      <c r="G15" s="24" t="s">
        <v>26</v>
      </c>
      <c r="H15" s="1"/>
      <c r="I15" s="1"/>
      <c r="J15" s="1"/>
      <c r="K15" s="1"/>
      <c r="L15" s="1"/>
    </row>
    <row r="16" spans="1:12" x14ac:dyDescent="0.25">
      <c r="A16" s="40" t="s">
        <v>12</v>
      </c>
      <c r="B16" s="42">
        <v>0</v>
      </c>
      <c r="C16" s="5" t="s">
        <v>29</v>
      </c>
      <c r="D16" s="62">
        <f>(Daten!C13/'Umrechungstabelle 4R'!$H$4*3)*(6/$H$5)</f>
        <v>6.5</v>
      </c>
      <c r="E16" s="63">
        <f>(Daten!D13/'Umrechungstabelle 4R'!$H$4*3)*(6/$H$5)</f>
        <v>49</v>
      </c>
      <c r="F16" s="1"/>
      <c r="G16" s="1"/>
      <c r="H16" s="1"/>
      <c r="I16" s="1"/>
      <c r="J16" s="1"/>
      <c r="K16" s="1"/>
      <c r="L16" s="1"/>
    </row>
    <row r="17" spans="1:12" ht="15.75" thickBot="1" x14ac:dyDescent="0.3">
      <c r="A17" s="41"/>
      <c r="B17" s="43"/>
      <c r="C17" s="6" t="s">
        <v>27</v>
      </c>
      <c r="D17" s="64">
        <f>(Daten!C14/'Umrechungstabelle 4R'!$H$4*3)*(6/$H$5)</f>
        <v>19.5</v>
      </c>
      <c r="E17" s="65">
        <f>(Daten!D14/'Umrechungstabelle 4R'!$H$4*3)*(6/$H$5)</f>
        <v>147</v>
      </c>
      <c r="F17" s="1"/>
      <c r="G17" s="1"/>
      <c r="H17" s="1"/>
      <c r="I17" s="1"/>
      <c r="J17" s="1"/>
      <c r="K17" s="1"/>
      <c r="L17" s="1"/>
    </row>
    <row r="18" spans="1:12" x14ac:dyDescent="0.25">
      <c r="A18" s="50" t="s">
        <v>13</v>
      </c>
      <c r="B18" s="46">
        <v>0</v>
      </c>
      <c r="C18" s="2" t="s">
        <v>31</v>
      </c>
      <c r="D18" s="17">
        <f>(Daten!C15/'Umrechungstabelle 4R'!$H$4*3)*(6/$H$5)</f>
        <v>1.1000000000000001</v>
      </c>
      <c r="E18" s="20">
        <f>(Daten!D15/'Umrechungstabelle 4R'!$H$4*3)*(6/$H$5)</f>
        <v>10</v>
      </c>
      <c r="F18" s="1"/>
      <c r="G18" s="1"/>
      <c r="H18" s="1"/>
      <c r="I18" s="1"/>
      <c r="J18" s="1"/>
      <c r="K18" s="1"/>
      <c r="L18" s="1"/>
    </row>
    <row r="19" spans="1:12" ht="15.75" thickBot="1" x14ac:dyDescent="0.3">
      <c r="A19" s="51"/>
      <c r="B19" s="47"/>
      <c r="C19" s="4" t="s">
        <v>29</v>
      </c>
      <c r="D19" s="21">
        <f>(Daten!C16/'Umrechungstabelle 4R'!$H$4*3)*(6/$H$5)</f>
        <v>3.5</v>
      </c>
      <c r="E19" s="22">
        <f>(Daten!D16/'Umrechungstabelle 4R'!$H$4*3)*(6/$H$5)</f>
        <v>30</v>
      </c>
      <c r="F19" s="1"/>
      <c r="G19" s="1"/>
      <c r="H19" s="1"/>
      <c r="I19" s="1"/>
      <c r="J19" s="1"/>
      <c r="K19" s="1"/>
      <c r="L19" s="1"/>
    </row>
    <row r="20" spans="1:12" ht="27" x14ac:dyDescent="0.25">
      <c r="A20" s="52" t="s">
        <v>14</v>
      </c>
      <c r="B20" s="42">
        <v>0</v>
      </c>
      <c r="C20" s="7" t="s">
        <v>32</v>
      </c>
      <c r="D20" s="62">
        <f>(Daten!C17/'Umrechungstabelle 4R'!$H$4*3)*(6/$H$5)</f>
        <v>1.1000000000000001</v>
      </c>
      <c r="E20" s="63">
        <f>(Daten!D17/'Umrechungstabelle 4R'!$H$4*3)*(6/$H$5)</f>
        <v>11</v>
      </c>
      <c r="F20" s="1"/>
      <c r="G20" s="1"/>
      <c r="H20" s="1"/>
      <c r="I20" s="1"/>
      <c r="J20" s="1"/>
      <c r="K20" s="1"/>
      <c r="L20" s="1"/>
    </row>
    <row r="21" spans="1:12" ht="15.75" thickBot="1" x14ac:dyDescent="0.3">
      <c r="A21" s="53"/>
      <c r="B21" s="43"/>
      <c r="C21" s="6" t="s">
        <v>31</v>
      </c>
      <c r="D21" s="64">
        <f>(Daten!C18/'Umrechungstabelle 4R'!$H$4*3)*(6/$H$5)</f>
        <v>3.2</v>
      </c>
      <c r="E21" s="65">
        <f>(Daten!D18/'Umrechungstabelle 4R'!$H$4*3)*(6/$H$5)</f>
        <v>28</v>
      </c>
      <c r="F21" s="1"/>
      <c r="G21" s="1"/>
      <c r="H21" s="1"/>
      <c r="I21" s="1"/>
      <c r="J21" s="1"/>
      <c r="K21" s="1"/>
      <c r="L21" s="1"/>
    </row>
    <row r="22" spans="1:12" ht="27" x14ac:dyDescent="0.25">
      <c r="A22" s="50" t="s">
        <v>15</v>
      </c>
      <c r="B22" s="46">
        <v>0</v>
      </c>
      <c r="C22" s="8" t="s">
        <v>32</v>
      </c>
      <c r="D22" s="17">
        <f>(Daten!C19/'Umrechungstabelle 4R'!$H$4*3)*(6/$H$5)</f>
        <v>0.89999999999999991</v>
      </c>
      <c r="E22" s="20">
        <f>(Daten!D19/'Umrechungstabelle 4R'!$H$4*3)*(6/$H$5)</f>
        <v>8</v>
      </c>
      <c r="F22" s="1"/>
      <c r="G22" s="1"/>
      <c r="H22" s="1"/>
      <c r="I22" s="1"/>
      <c r="J22" s="1"/>
      <c r="K22" s="1"/>
      <c r="L22" s="1"/>
    </row>
    <row r="23" spans="1:12" ht="15.75" thickBot="1" x14ac:dyDescent="0.3">
      <c r="A23" s="51"/>
      <c r="B23" s="47"/>
      <c r="C23" s="4" t="s">
        <v>31</v>
      </c>
      <c r="D23" s="21">
        <f>(Daten!C20/'Umrechungstabelle 4R'!$H$4*3)*(6/$H$5)</f>
        <v>2.7</v>
      </c>
      <c r="E23" s="22">
        <f>(Daten!D20/'Umrechungstabelle 4R'!$H$4*3)*(6/$H$5)</f>
        <v>23</v>
      </c>
      <c r="F23" s="1"/>
      <c r="G23" s="1"/>
      <c r="H23" s="1"/>
      <c r="I23" s="1"/>
      <c r="J23" s="1"/>
      <c r="K23" s="1"/>
      <c r="L23" s="1"/>
    </row>
    <row r="24" spans="1:12" ht="27" customHeight="1" thickBot="1" x14ac:dyDescent="0.3">
      <c r="A24" s="70" t="s">
        <v>58</v>
      </c>
      <c r="B24" s="71">
        <v>3</v>
      </c>
      <c r="C24" s="72" t="s">
        <v>28</v>
      </c>
      <c r="D24" s="68">
        <f>(Daten!C21/'Umrechungstabelle 4R'!$H$4*3)*(6/$H$5)</f>
        <v>61.5</v>
      </c>
      <c r="E24" s="69">
        <f>(Daten!D21/'Umrechungstabelle 4R'!$H$4*3)*(6/$H$5)</f>
        <v>520</v>
      </c>
      <c r="F24" s="1"/>
      <c r="G24" s="1"/>
      <c r="H24" s="1"/>
      <c r="I24" s="1"/>
      <c r="J24" s="1"/>
      <c r="K24" s="1"/>
      <c r="L24" s="1"/>
    </row>
    <row r="25" spans="1:12" ht="16.5" x14ac:dyDescent="0.25">
      <c r="A25" s="11"/>
      <c r="B25" s="9"/>
      <c r="C25" s="12"/>
      <c r="D25" s="12"/>
      <c r="E25" s="12"/>
      <c r="F25" s="1"/>
      <c r="G25" s="1"/>
      <c r="H25" s="1"/>
      <c r="I25" s="1"/>
      <c r="J25" s="1"/>
      <c r="K25" s="1"/>
      <c r="L25" s="1"/>
    </row>
    <row r="26" spans="1:12" ht="16.5" x14ac:dyDescent="0.25">
      <c r="A26" s="11"/>
      <c r="B26" s="9"/>
      <c r="C26" s="10"/>
      <c r="D26" s="10"/>
      <c r="E26" s="10"/>
      <c r="F26" s="1"/>
      <c r="G26" s="1"/>
      <c r="H26" s="1"/>
      <c r="I26" s="1"/>
      <c r="J26" s="1"/>
      <c r="K26" s="1"/>
      <c r="L26" s="1"/>
    </row>
  </sheetData>
  <sheetProtection algorithmName="SHA-512" hashValue="wZ1h8TcYBpG0fiIqC12PUCG4fE9Hu/Ezg9XL2Xx1jvXw4SBfCfAWg+SoCVWFowzh29q8QoeMJGA+Ywv0y+Qt+g==" saltValue="OOiow7dYnHhgp4l/SPt9wg==" spinCount="100000" sheet="1" objects="1" scenarios="1" selectLockedCells="1"/>
  <customSheetViews>
    <customSheetView guid="{22EF403F-107F-48E4-B1D7-370E6260921C}" showGridLines="0">
      <selection activeCell="G11" sqref="G11"/>
    </customSheetView>
  </customSheetViews>
  <mergeCells count="24">
    <mergeCell ref="A16:A17"/>
    <mergeCell ref="B16:B17"/>
    <mergeCell ref="A14:A15"/>
    <mergeCell ref="B14:B15"/>
    <mergeCell ref="A10:A11"/>
    <mergeCell ref="B10:B11"/>
    <mergeCell ref="A12:A13"/>
    <mergeCell ref="B12:B13"/>
    <mergeCell ref="A22:A23"/>
    <mergeCell ref="B22:B23"/>
    <mergeCell ref="A18:A19"/>
    <mergeCell ref="B18:B19"/>
    <mergeCell ref="A20:A21"/>
    <mergeCell ref="B20:B21"/>
    <mergeCell ref="A8:A9"/>
    <mergeCell ref="B8:B9"/>
    <mergeCell ref="A6:A7"/>
    <mergeCell ref="B6:B7"/>
    <mergeCell ref="C4:C5"/>
    <mergeCell ref="A1:I1"/>
    <mergeCell ref="A2:I2"/>
    <mergeCell ref="D4:E4"/>
    <mergeCell ref="A4:A5"/>
    <mergeCell ref="B4:B5"/>
  </mergeCells>
  <pageMargins left="0.70866141732283472" right="0.70866141732283472" top="0.59055118110236227" bottom="0.59055118110236227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DE711-D137-4CFB-822E-4929DBAE31F5}">
  <sheetPr codeName="Tabelle2">
    <tabColor theme="9" tint="0.39997558519241921"/>
  </sheetPr>
  <dimension ref="A1:L26"/>
  <sheetViews>
    <sheetView showGridLines="0" zoomScaleNormal="100" workbookViewId="0">
      <selection activeCell="H4" sqref="H4"/>
    </sheetView>
  </sheetViews>
  <sheetFormatPr baseColWidth="10" defaultRowHeight="15" x14ac:dyDescent="0.25"/>
  <cols>
    <col min="1" max="1" width="21.140625" customWidth="1"/>
    <col min="2" max="2" width="6.5703125" customWidth="1"/>
    <col min="3" max="5" width="14.5703125" customWidth="1"/>
    <col min="7" max="7" width="22.5703125" customWidth="1"/>
    <col min="8" max="8" width="14.28515625" customWidth="1"/>
    <col min="9" max="9" width="10.7109375" customWidth="1"/>
  </cols>
  <sheetData>
    <row r="1" spans="1:12" ht="53.25" customHeight="1" x14ac:dyDescent="0.25">
      <c r="A1" s="32" t="s">
        <v>38</v>
      </c>
      <c r="B1" s="32"/>
      <c r="C1" s="32"/>
      <c r="D1" s="32"/>
      <c r="E1" s="32"/>
      <c r="F1" s="32"/>
      <c r="G1" s="32"/>
      <c r="H1" s="32"/>
      <c r="I1" s="32"/>
      <c r="J1" s="1"/>
      <c r="K1" s="1"/>
      <c r="L1" s="1"/>
    </row>
    <row r="2" spans="1:12" ht="18" customHeight="1" x14ac:dyDescent="0.25">
      <c r="A2" s="33" t="s">
        <v>24</v>
      </c>
      <c r="B2" s="33"/>
      <c r="C2" s="33"/>
      <c r="D2" s="33"/>
      <c r="E2" s="33"/>
      <c r="F2" s="33"/>
      <c r="G2" s="33"/>
      <c r="H2" s="33"/>
      <c r="I2" s="33"/>
      <c r="J2" s="1"/>
      <c r="K2" s="1"/>
      <c r="L2" s="1"/>
    </row>
    <row r="3" spans="1:12" ht="18.75" thickBot="1" x14ac:dyDescent="0.3">
      <c r="A3" s="16"/>
      <c r="B3" s="16"/>
      <c r="C3" s="16"/>
      <c r="D3" s="16"/>
      <c r="E3" s="16"/>
      <c r="F3" s="1"/>
      <c r="G3" s="1"/>
      <c r="H3" s="1"/>
      <c r="I3" s="1"/>
      <c r="J3" s="1"/>
      <c r="K3" s="1"/>
      <c r="L3" s="1"/>
    </row>
    <row r="4" spans="1:12" ht="30.75" customHeight="1" thickBot="1" x14ac:dyDescent="0.3">
      <c r="A4" s="36"/>
      <c r="B4" s="38" t="s">
        <v>54</v>
      </c>
      <c r="C4" s="48" t="s">
        <v>0</v>
      </c>
      <c r="D4" s="34" t="s">
        <v>1</v>
      </c>
      <c r="E4" s="35"/>
      <c r="F4" s="1"/>
      <c r="G4" s="3" t="s">
        <v>23</v>
      </c>
      <c r="H4" s="73">
        <v>3</v>
      </c>
      <c r="I4" s="1"/>
      <c r="J4" s="1"/>
      <c r="K4" s="1"/>
      <c r="L4" s="1"/>
    </row>
    <row r="5" spans="1:12" ht="30.75" thickBot="1" x14ac:dyDescent="0.3">
      <c r="A5" s="37"/>
      <c r="B5" s="39"/>
      <c r="C5" s="49"/>
      <c r="D5" s="18" t="s">
        <v>59</v>
      </c>
      <c r="E5" s="19" t="s">
        <v>60</v>
      </c>
      <c r="F5" s="1"/>
      <c r="G5" s="15" t="s">
        <v>57</v>
      </c>
      <c r="H5" s="74">
        <v>6</v>
      </c>
      <c r="I5" s="1"/>
      <c r="J5" s="1"/>
      <c r="K5" s="1"/>
      <c r="L5" s="1"/>
    </row>
    <row r="6" spans="1:12" ht="26.25" customHeight="1" x14ac:dyDescent="0.25">
      <c r="A6" s="44" t="s">
        <v>2</v>
      </c>
      <c r="B6" s="46">
        <v>2</v>
      </c>
      <c r="C6" s="2" t="s">
        <v>41</v>
      </c>
      <c r="D6" s="17">
        <f>(Daten!G3/'Umrechungstabelle 6R'!$H$4*3)*(6/$H$5)</f>
        <v>37.5</v>
      </c>
      <c r="E6" s="20">
        <f>(Daten!H3/'Umrechungstabelle 6R'!$H$4*3)*(6/$H$5)</f>
        <v>325.5</v>
      </c>
      <c r="F6" s="1"/>
      <c r="G6" s="3"/>
      <c r="H6" s="3"/>
      <c r="I6" s="3"/>
      <c r="J6" s="3"/>
      <c r="K6" s="3"/>
      <c r="L6" s="3"/>
    </row>
    <row r="7" spans="1:12" ht="26.25" customHeight="1" thickBot="1" x14ac:dyDescent="0.3">
      <c r="A7" s="45"/>
      <c r="B7" s="47"/>
      <c r="C7" s="4" t="s">
        <v>42</v>
      </c>
      <c r="D7" s="21">
        <f>(Daten!G4/'Umrechungstabelle 6R'!$H$4*3)*(6/$H$5)</f>
        <v>73.5</v>
      </c>
      <c r="E7" s="22">
        <f>(Daten!H4/'Umrechungstabelle 6R'!$H$4*3)*(6/$H$5)</f>
        <v>648</v>
      </c>
      <c r="F7" s="1"/>
      <c r="G7" s="13"/>
      <c r="H7" s="13"/>
      <c r="I7" s="13"/>
      <c r="J7" s="13"/>
      <c r="K7" s="13"/>
      <c r="L7" s="13"/>
    </row>
    <row r="8" spans="1:12" x14ac:dyDescent="0.25">
      <c r="A8" s="40" t="s">
        <v>5</v>
      </c>
      <c r="B8" s="42">
        <v>2</v>
      </c>
      <c r="C8" s="5" t="s">
        <v>41</v>
      </c>
      <c r="D8" s="62">
        <f>(Daten!G5/'Umrechungstabelle 6R'!$H$4*3)*(6/$H$5)</f>
        <v>13.5</v>
      </c>
      <c r="E8" s="63">
        <f>(Daten!H5/'Umrechungstabelle 6R'!$H$4*3)*(6/$H$5)</f>
        <v>114.8</v>
      </c>
      <c r="F8" s="1"/>
      <c r="G8" s="1"/>
      <c r="H8" s="1"/>
      <c r="I8" s="1"/>
      <c r="J8" s="1"/>
      <c r="K8" s="1"/>
      <c r="L8" s="1"/>
    </row>
    <row r="9" spans="1:12" ht="15.75" thickBot="1" x14ac:dyDescent="0.3">
      <c r="A9" s="41"/>
      <c r="B9" s="43"/>
      <c r="C9" s="6" t="s">
        <v>42</v>
      </c>
      <c r="D9" s="64">
        <f>(Daten!G6/'Umrechungstabelle 6R'!$H$4*3)*(6/$H$5)</f>
        <v>29.300000000000004</v>
      </c>
      <c r="E9" s="65">
        <f>(Daten!H6/'Umrechungstabelle 6R'!$H$4*3)*(6/$H$5)</f>
        <v>222</v>
      </c>
      <c r="F9" s="1"/>
      <c r="G9" s="3"/>
      <c r="H9" s="3"/>
      <c r="I9" s="3"/>
      <c r="J9" s="3"/>
      <c r="K9" s="3"/>
      <c r="L9" s="3"/>
    </row>
    <row r="10" spans="1:12" x14ac:dyDescent="0.25">
      <c r="A10" s="44" t="s">
        <v>6</v>
      </c>
      <c r="B10" s="46">
        <v>2</v>
      </c>
      <c r="C10" s="2" t="s">
        <v>43</v>
      </c>
      <c r="D10" s="17">
        <f>(Daten!G7/'Umrechungstabelle 6R'!$H$4*3)*(6/$H$5)</f>
        <v>6</v>
      </c>
      <c r="E10" s="20">
        <f>(Daten!H7/'Umrechungstabelle 6R'!$H$4*3)*(6/$H$5)</f>
        <v>56.3</v>
      </c>
      <c r="F10" s="1"/>
      <c r="G10" s="13"/>
      <c r="H10" s="13"/>
      <c r="I10" s="13"/>
      <c r="J10" s="13"/>
      <c r="K10" s="13"/>
      <c r="L10" s="3"/>
    </row>
    <row r="11" spans="1:12" ht="15.75" thickBot="1" x14ac:dyDescent="0.3">
      <c r="A11" s="45"/>
      <c r="B11" s="47"/>
      <c r="C11" s="4" t="s">
        <v>41</v>
      </c>
      <c r="D11" s="21">
        <f>(Daten!G8/'Umrechungstabelle 6R'!$H$4*3)*(6/$H$5)</f>
        <v>16.5</v>
      </c>
      <c r="E11" s="22">
        <f>(Daten!H8/'Umrechungstabelle 6R'!$H$4*3)*(6/$H$5)</f>
        <v>152.30000000000001</v>
      </c>
      <c r="F11" s="1"/>
      <c r="G11" s="1"/>
      <c r="H11" s="1"/>
      <c r="I11" s="1"/>
      <c r="J11" s="1"/>
      <c r="K11" s="1"/>
      <c r="L11" s="1"/>
    </row>
    <row r="12" spans="1:12" x14ac:dyDescent="0.25">
      <c r="A12" s="52" t="s">
        <v>8</v>
      </c>
      <c r="B12" s="42">
        <v>0</v>
      </c>
      <c r="C12" s="5" t="s">
        <v>44</v>
      </c>
      <c r="D12" s="62">
        <f>(Daten!G9/'Umrechungstabelle 6R'!$H$4*3)*(6/$H$5)</f>
        <v>6.1</v>
      </c>
      <c r="E12" s="63">
        <f>(Daten!H9/'Umrechungstabelle 6R'!$H$4*3)*(6/$H$5)</f>
        <v>54.8</v>
      </c>
      <c r="F12" s="1"/>
      <c r="G12" s="1"/>
      <c r="H12" s="1"/>
      <c r="I12" s="1"/>
      <c r="J12" s="1"/>
      <c r="K12" s="1"/>
      <c r="L12" s="1"/>
    </row>
    <row r="13" spans="1:12" ht="16.5" thickBot="1" x14ac:dyDescent="0.3">
      <c r="A13" s="53"/>
      <c r="B13" s="43"/>
      <c r="C13" s="6" t="s">
        <v>41</v>
      </c>
      <c r="D13" s="64">
        <f>(Daten!G10/'Umrechungstabelle 6R'!$H$4*3)*(6/$H$5)</f>
        <v>16.5</v>
      </c>
      <c r="E13" s="65">
        <f>(Daten!H10/'Umrechungstabelle 6R'!$H$4*3)*(6/$H$5)</f>
        <v>152.30000000000001</v>
      </c>
      <c r="F13" s="25" t="s">
        <v>16</v>
      </c>
      <c r="G13" s="23" t="s">
        <v>17</v>
      </c>
      <c r="H13" s="1"/>
      <c r="I13" s="1"/>
      <c r="J13" s="1"/>
      <c r="K13" s="1"/>
      <c r="L13" s="1"/>
    </row>
    <row r="14" spans="1:12" x14ac:dyDescent="0.25">
      <c r="A14" s="50" t="s">
        <v>10</v>
      </c>
      <c r="B14" s="46">
        <v>0</v>
      </c>
      <c r="C14" s="2" t="s">
        <v>45</v>
      </c>
      <c r="D14" s="17">
        <f>(Daten!G11/'Umrechungstabelle 6R'!$H$4*3)*(6/$H$5)</f>
        <v>5.5</v>
      </c>
      <c r="E14" s="20">
        <f>(Daten!H11/'Umrechungstabelle 6R'!$H$4*3)*(6/$H$5)</f>
        <v>48</v>
      </c>
      <c r="F14" s="26" t="s">
        <v>18</v>
      </c>
      <c r="G14" s="23" t="s">
        <v>25</v>
      </c>
      <c r="H14" s="1"/>
      <c r="I14" s="1"/>
      <c r="J14" s="1"/>
      <c r="K14" s="1"/>
      <c r="L14" s="1"/>
    </row>
    <row r="15" spans="1:12" ht="16.5" thickBot="1" x14ac:dyDescent="0.3">
      <c r="A15" s="51"/>
      <c r="B15" s="47"/>
      <c r="C15" s="4" t="s">
        <v>43</v>
      </c>
      <c r="D15" s="21">
        <f>(Daten!G12/'Umrechungstabelle 6R'!$H$4*3)*(6/$H$5)</f>
        <v>12</v>
      </c>
      <c r="E15" s="22">
        <f>(Daten!H12/'Umrechungstabelle 6R'!$H$4*3)*(6/$H$5)</f>
        <v>102</v>
      </c>
      <c r="F15" s="24"/>
      <c r="G15" s="24" t="s">
        <v>26</v>
      </c>
      <c r="H15" s="1"/>
      <c r="I15" s="1"/>
      <c r="J15" s="1"/>
      <c r="K15" s="1"/>
      <c r="L15" s="1"/>
    </row>
    <row r="16" spans="1:12" x14ac:dyDescent="0.25">
      <c r="A16" s="40" t="s">
        <v>12</v>
      </c>
      <c r="B16" s="42">
        <v>0</v>
      </c>
      <c r="C16" s="5" t="s">
        <v>43</v>
      </c>
      <c r="D16" s="62">
        <f>(Daten!G13/'Umrechungstabelle 6R'!$H$4*3)*(6/$H$5)</f>
        <v>9.8000000000000007</v>
      </c>
      <c r="E16" s="63">
        <f>(Daten!H13/'Umrechungstabelle 6R'!$H$4*3)*(6/$H$5)</f>
        <v>73.5</v>
      </c>
      <c r="F16" s="1"/>
      <c r="G16" s="1"/>
      <c r="H16" s="1"/>
      <c r="I16" s="1"/>
      <c r="J16" s="1"/>
      <c r="K16" s="1"/>
      <c r="L16" s="1"/>
    </row>
    <row r="17" spans="1:12" ht="15.75" thickBot="1" x14ac:dyDescent="0.3">
      <c r="A17" s="41"/>
      <c r="B17" s="43"/>
      <c r="C17" s="6" t="s">
        <v>41</v>
      </c>
      <c r="D17" s="64">
        <f>(Daten!G14/'Umrechungstabelle 6R'!$H$4*3)*(6/$H$5)</f>
        <v>29.300000000000004</v>
      </c>
      <c r="E17" s="65">
        <f>(Daten!H14/'Umrechungstabelle 6R'!$H$4*3)*(6/$H$5)</f>
        <v>220.5</v>
      </c>
      <c r="F17" s="1"/>
      <c r="G17" s="1"/>
      <c r="H17" s="1"/>
      <c r="I17" s="1"/>
      <c r="J17" s="1"/>
      <c r="K17" s="1"/>
      <c r="L17" s="1"/>
    </row>
    <row r="18" spans="1:12" x14ac:dyDescent="0.25">
      <c r="A18" s="50" t="s">
        <v>13</v>
      </c>
      <c r="B18" s="46">
        <v>0</v>
      </c>
      <c r="C18" s="2" t="s">
        <v>45</v>
      </c>
      <c r="D18" s="17">
        <f>(Daten!G15/'Umrechungstabelle 6R'!$H$4*3)*(6/$H$5)</f>
        <v>1.7</v>
      </c>
      <c r="E18" s="20">
        <f>(Daten!H15/'Umrechungstabelle 6R'!$H$4*3)*(6/$H$5)</f>
        <v>15</v>
      </c>
      <c r="F18" s="1"/>
      <c r="G18" s="1"/>
      <c r="H18" s="1"/>
      <c r="I18" s="1"/>
      <c r="J18" s="1"/>
      <c r="K18" s="1"/>
      <c r="L18" s="1"/>
    </row>
    <row r="19" spans="1:12" ht="15.75" thickBot="1" x14ac:dyDescent="0.3">
      <c r="A19" s="51"/>
      <c r="B19" s="47"/>
      <c r="C19" s="4" t="s">
        <v>43</v>
      </c>
      <c r="D19" s="21">
        <f>(Daten!G16/'Umrechungstabelle 6R'!$H$4*3)*(6/$H$5)</f>
        <v>5.3</v>
      </c>
      <c r="E19" s="22">
        <f>(Daten!H16/'Umrechungstabelle 6R'!$H$4*3)*(6/$H$5)</f>
        <v>44.3</v>
      </c>
      <c r="F19" s="1"/>
      <c r="G19" s="1"/>
      <c r="H19" s="1"/>
      <c r="I19" s="1"/>
      <c r="J19" s="1"/>
      <c r="K19" s="1"/>
      <c r="L19" s="1"/>
    </row>
    <row r="20" spans="1:12" ht="27" x14ac:dyDescent="0.25">
      <c r="A20" s="52" t="s">
        <v>14</v>
      </c>
      <c r="B20" s="42">
        <v>0</v>
      </c>
      <c r="C20" s="7" t="s">
        <v>46</v>
      </c>
      <c r="D20" s="62">
        <f>(Daten!G17/'Umrechungstabelle 6R'!$H$4*3)*(6/$H$5)</f>
        <v>1.7</v>
      </c>
      <c r="E20" s="63">
        <f>(Daten!H17/'Umrechungstabelle 6R'!$H$4*3)*(6/$H$5)</f>
        <v>15.8</v>
      </c>
      <c r="F20" s="1"/>
      <c r="G20" s="1"/>
      <c r="H20" s="1"/>
      <c r="I20" s="1"/>
      <c r="J20" s="1"/>
      <c r="K20" s="1"/>
      <c r="L20" s="1"/>
    </row>
    <row r="21" spans="1:12" ht="15.75" thickBot="1" x14ac:dyDescent="0.3">
      <c r="A21" s="53"/>
      <c r="B21" s="43"/>
      <c r="C21" s="6" t="s">
        <v>45</v>
      </c>
      <c r="D21" s="64">
        <f>(Daten!G18/'Umrechungstabelle 6R'!$H$4*3)*(6/$H$5)</f>
        <v>4.7</v>
      </c>
      <c r="E21" s="65">
        <f>(Daten!H18/'Umrechungstabelle 6R'!$H$4*3)*(6/$H$5)</f>
        <v>42</v>
      </c>
      <c r="F21" s="1"/>
      <c r="G21" s="1"/>
      <c r="H21" s="1"/>
      <c r="I21" s="1"/>
      <c r="J21" s="1"/>
      <c r="K21" s="1"/>
      <c r="L21" s="1"/>
    </row>
    <row r="22" spans="1:12" ht="27" x14ac:dyDescent="0.25">
      <c r="A22" s="50" t="s">
        <v>15</v>
      </c>
      <c r="B22" s="46">
        <v>0</v>
      </c>
      <c r="C22" s="8" t="s">
        <v>46</v>
      </c>
      <c r="D22" s="17">
        <f>(Daten!G19/'Umrechungstabelle 6R'!$H$4*3)*(6/$H$5)</f>
        <v>1.4</v>
      </c>
      <c r="E22" s="20">
        <f>(Daten!H19/'Umrechungstabelle 6R'!$H$4*3)*(6/$H$5)</f>
        <v>11.3</v>
      </c>
      <c r="F22" s="1"/>
      <c r="G22" s="1"/>
      <c r="H22" s="1"/>
      <c r="I22" s="1"/>
      <c r="J22" s="1"/>
      <c r="K22" s="1"/>
      <c r="L22" s="1"/>
    </row>
    <row r="23" spans="1:12" ht="15.75" thickBot="1" x14ac:dyDescent="0.3">
      <c r="A23" s="51"/>
      <c r="B23" s="47"/>
      <c r="C23" s="4" t="s">
        <v>45</v>
      </c>
      <c r="D23" s="21">
        <f>(Daten!G20/'Umrechungstabelle 6R'!$H$4*3)*(6/$H$5)</f>
        <v>4.0999999999999996</v>
      </c>
      <c r="E23" s="22">
        <f>(Daten!H20/'Umrechungstabelle 6R'!$H$4*3)*(6/$H$5)</f>
        <v>34.5</v>
      </c>
      <c r="F23" s="1"/>
      <c r="G23" s="1"/>
      <c r="H23" s="1"/>
      <c r="I23" s="1"/>
      <c r="J23" s="1"/>
      <c r="K23" s="1"/>
      <c r="L23" s="1"/>
    </row>
    <row r="24" spans="1:12" ht="27" customHeight="1" thickBot="1" x14ac:dyDescent="0.3">
      <c r="A24" s="70" t="s">
        <v>58</v>
      </c>
      <c r="B24" s="71">
        <v>3</v>
      </c>
      <c r="C24" s="67" t="s">
        <v>42</v>
      </c>
      <c r="D24" s="68">
        <f>(Daten!G21/'Umrechungstabelle 6R'!$H$4*3)*(6/$H$5)</f>
        <v>92.3</v>
      </c>
      <c r="E24" s="69">
        <f>(Daten!H21/'Umrechungstabelle 6R'!$H$4*3)*(6/$H$5)</f>
        <v>780</v>
      </c>
      <c r="F24" s="1"/>
      <c r="G24" s="1"/>
      <c r="H24" s="1"/>
      <c r="I24" s="1"/>
      <c r="J24" s="1"/>
      <c r="K24" s="1"/>
      <c r="L24" s="1"/>
    </row>
    <row r="25" spans="1:12" ht="16.5" x14ac:dyDescent="0.25">
      <c r="A25" s="11"/>
      <c r="B25" s="9"/>
      <c r="C25" s="12"/>
      <c r="D25" s="12"/>
      <c r="E25" s="12"/>
      <c r="F25" s="1"/>
      <c r="G25" s="1"/>
      <c r="H25" s="1"/>
      <c r="I25" s="1"/>
      <c r="J25" s="1"/>
      <c r="K25" s="1"/>
      <c r="L25" s="1"/>
    </row>
    <row r="26" spans="1:12" ht="16.5" x14ac:dyDescent="0.25">
      <c r="A26" s="11"/>
      <c r="B26" s="9"/>
      <c r="C26" s="10"/>
      <c r="D26" s="10"/>
      <c r="E26" s="10"/>
      <c r="F26" s="1"/>
      <c r="G26" s="1"/>
      <c r="H26" s="1"/>
      <c r="I26" s="1"/>
      <c r="J26" s="1"/>
      <c r="K26" s="1"/>
      <c r="L26" s="1"/>
    </row>
  </sheetData>
  <sheetProtection algorithmName="SHA-512" hashValue="d6OX0MSGmm2C/yEtfv5Z/yPs1AzJAe3KB7VzNp+U4cmSLCF0r8ljqZqDz4jD0tysbgCiZHBBH6fp8NX34qq0Dw==" saltValue="VmoknKNxMmXc7TNJirLEEw==" spinCount="100000" sheet="1" objects="1" scenarios="1" selectLockedCells="1"/>
  <mergeCells count="24"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6:A7"/>
    <mergeCell ref="B6:B7"/>
    <mergeCell ref="A8:A9"/>
    <mergeCell ref="B8:B9"/>
    <mergeCell ref="A10:A11"/>
    <mergeCell ref="B10:B11"/>
    <mergeCell ref="A4:A5"/>
    <mergeCell ref="B4:B5"/>
    <mergeCell ref="C4:C5"/>
    <mergeCell ref="D4:E4"/>
    <mergeCell ref="A1:I1"/>
    <mergeCell ref="A2:I2"/>
  </mergeCells>
  <pageMargins left="0.70866141732283472" right="0.70866141732283472" top="0.59055118110236227" bottom="0.59055118110236227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4CDE1-47FD-470B-8FA8-DD6FD40D7A63}">
  <sheetPr codeName="Tabelle3">
    <tabColor theme="9" tint="0.39997558519241921"/>
  </sheetPr>
  <dimension ref="A1:L26"/>
  <sheetViews>
    <sheetView showGridLines="0" zoomScaleNormal="100" workbookViewId="0">
      <selection activeCell="H4" sqref="H4"/>
    </sheetView>
  </sheetViews>
  <sheetFormatPr baseColWidth="10" defaultRowHeight="15" x14ac:dyDescent="0.25"/>
  <cols>
    <col min="1" max="1" width="21.140625" customWidth="1"/>
    <col min="2" max="2" width="6.5703125" customWidth="1"/>
    <col min="3" max="5" width="14.5703125" customWidth="1"/>
    <col min="7" max="7" width="22.5703125" customWidth="1"/>
    <col min="8" max="8" width="14.28515625" customWidth="1"/>
    <col min="9" max="9" width="11.140625" customWidth="1"/>
  </cols>
  <sheetData>
    <row r="1" spans="1:12" ht="53.25" customHeight="1" x14ac:dyDescent="0.25">
      <c r="A1" s="32" t="s">
        <v>39</v>
      </c>
      <c r="B1" s="32"/>
      <c r="C1" s="32"/>
      <c r="D1" s="32"/>
      <c r="E1" s="32"/>
      <c r="F1" s="32"/>
      <c r="G1" s="32"/>
      <c r="H1" s="32"/>
      <c r="I1" s="32"/>
      <c r="J1" s="1"/>
      <c r="K1" s="1"/>
      <c r="L1" s="1"/>
    </row>
    <row r="2" spans="1:12" ht="18" customHeight="1" x14ac:dyDescent="0.25">
      <c r="A2" s="33" t="s">
        <v>24</v>
      </c>
      <c r="B2" s="33"/>
      <c r="C2" s="33"/>
      <c r="D2" s="33"/>
      <c r="E2" s="33"/>
      <c r="F2" s="33"/>
      <c r="G2" s="33"/>
      <c r="H2" s="33"/>
      <c r="I2" s="33"/>
      <c r="J2" s="1"/>
      <c r="K2" s="1"/>
      <c r="L2" s="1"/>
    </row>
    <row r="3" spans="1:12" ht="18.75" thickBot="1" x14ac:dyDescent="0.3">
      <c r="A3" s="16"/>
      <c r="B3" s="16"/>
      <c r="C3" s="16"/>
      <c r="D3" s="16"/>
      <c r="E3" s="16"/>
      <c r="F3" s="1"/>
      <c r="G3" s="1"/>
      <c r="H3" s="1"/>
      <c r="I3" s="1"/>
      <c r="J3" s="1"/>
      <c r="K3" s="1"/>
      <c r="L3" s="1"/>
    </row>
    <row r="4" spans="1:12" ht="30.75" customHeight="1" thickBot="1" x14ac:dyDescent="0.3">
      <c r="A4" s="36"/>
      <c r="B4" s="38" t="s">
        <v>54</v>
      </c>
      <c r="C4" s="48" t="s">
        <v>0</v>
      </c>
      <c r="D4" s="34" t="s">
        <v>1</v>
      </c>
      <c r="E4" s="35"/>
      <c r="F4" s="1"/>
      <c r="G4" s="3" t="s">
        <v>23</v>
      </c>
      <c r="H4" s="73">
        <v>3</v>
      </c>
      <c r="I4" s="1"/>
      <c r="J4" s="1"/>
      <c r="K4" s="1"/>
      <c r="L4" s="1"/>
    </row>
    <row r="5" spans="1:12" ht="30.75" thickBot="1" x14ac:dyDescent="0.3">
      <c r="A5" s="37"/>
      <c r="B5" s="39"/>
      <c r="C5" s="49"/>
      <c r="D5" s="18" t="s">
        <v>59</v>
      </c>
      <c r="E5" s="19" t="s">
        <v>60</v>
      </c>
      <c r="F5" s="1"/>
      <c r="G5" s="15" t="s">
        <v>57</v>
      </c>
      <c r="H5" s="74">
        <v>6</v>
      </c>
      <c r="I5" s="1"/>
      <c r="J5" s="1"/>
      <c r="K5" s="1"/>
      <c r="L5" s="1"/>
    </row>
    <row r="6" spans="1:12" ht="26.25" customHeight="1" x14ac:dyDescent="0.25">
      <c r="A6" s="44" t="s">
        <v>2</v>
      </c>
      <c r="B6" s="46">
        <v>2</v>
      </c>
      <c r="C6" s="2" t="s">
        <v>3</v>
      </c>
      <c r="D6" s="17">
        <f>(Daten!K3/'Umrechungstabelle 8R'!$H$4*3)*(6/$H$5)</f>
        <v>50</v>
      </c>
      <c r="E6" s="20">
        <f>(Daten!L3/'Umrechungstabelle 8R'!$H$4*3)*(6/$H$5)</f>
        <v>434</v>
      </c>
      <c r="F6" s="1"/>
      <c r="G6" s="3"/>
      <c r="H6" s="3"/>
      <c r="I6" s="3"/>
      <c r="J6" s="3"/>
      <c r="K6" s="3"/>
      <c r="L6" s="3"/>
    </row>
    <row r="7" spans="1:12" ht="26.25" customHeight="1" thickBot="1" x14ac:dyDescent="0.3">
      <c r="A7" s="45"/>
      <c r="B7" s="47"/>
      <c r="C7" s="4" t="s">
        <v>4</v>
      </c>
      <c r="D7" s="21">
        <f>(Daten!K4/'Umrechungstabelle 8R'!$H$4*3)*(6/$H$5)</f>
        <v>98</v>
      </c>
      <c r="E7" s="22">
        <f>(Daten!L4/'Umrechungstabelle 8R'!$H$4*3)*(6/$H$5)</f>
        <v>864</v>
      </c>
      <c r="F7" s="1"/>
      <c r="G7" s="13"/>
      <c r="H7" s="13"/>
      <c r="I7" s="13"/>
      <c r="J7" s="13"/>
      <c r="K7" s="13"/>
      <c r="L7" s="13"/>
    </row>
    <row r="8" spans="1:12" x14ac:dyDescent="0.25">
      <c r="A8" s="40" t="s">
        <v>5</v>
      </c>
      <c r="B8" s="42">
        <v>2</v>
      </c>
      <c r="C8" s="5" t="s">
        <v>3</v>
      </c>
      <c r="D8" s="62">
        <f>(Daten!K5/'Umrechungstabelle 8R'!$H$4*3)*(6/$H$5)</f>
        <v>18</v>
      </c>
      <c r="E8" s="63">
        <f>(Daten!L5/'Umrechungstabelle 8R'!$H$4*3)*(6/$H$5)</f>
        <v>153</v>
      </c>
      <c r="F8" s="1"/>
      <c r="G8" s="1"/>
      <c r="H8" s="1"/>
      <c r="I8" s="1"/>
      <c r="J8" s="1"/>
      <c r="K8" s="1"/>
      <c r="L8" s="1"/>
    </row>
    <row r="9" spans="1:12" ht="15.75" thickBot="1" x14ac:dyDescent="0.3">
      <c r="A9" s="41"/>
      <c r="B9" s="43"/>
      <c r="C9" s="6" t="s">
        <v>4</v>
      </c>
      <c r="D9" s="64">
        <f>(Daten!K6/'Umrechungstabelle 8R'!$H$4*3)*(6/$H$5)</f>
        <v>39</v>
      </c>
      <c r="E9" s="65">
        <f>(Daten!L6/'Umrechungstabelle 8R'!$H$4*3)*(6/$H$5)</f>
        <v>296</v>
      </c>
      <c r="F9" s="1"/>
      <c r="G9" s="3"/>
      <c r="H9" s="3"/>
      <c r="I9" s="3"/>
      <c r="J9" s="3"/>
      <c r="K9" s="3"/>
      <c r="L9" s="3"/>
    </row>
    <row r="10" spans="1:12" x14ac:dyDescent="0.25">
      <c r="A10" s="44" t="s">
        <v>6</v>
      </c>
      <c r="B10" s="46">
        <v>2</v>
      </c>
      <c r="C10" s="2" t="s">
        <v>7</v>
      </c>
      <c r="D10" s="17">
        <f>(Daten!K7/'Umrechungstabelle 8R'!$H$4*3)*(6/$H$5)</f>
        <v>8</v>
      </c>
      <c r="E10" s="20">
        <f>(Daten!L7/'Umrechungstabelle 8R'!$H$4*3)*(6/$H$5)</f>
        <v>75</v>
      </c>
      <c r="F10" s="1"/>
      <c r="G10" s="13"/>
      <c r="H10" s="13"/>
      <c r="I10" s="13"/>
      <c r="J10" s="13"/>
      <c r="K10" s="13"/>
      <c r="L10" s="3"/>
    </row>
    <row r="11" spans="1:12" ht="15.75" thickBot="1" x14ac:dyDescent="0.3">
      <c r="A11" s="45"/>
      <c r="B11" s="47"/>
      <c r="C11" s="4" t="s">
        <v>3</v>
      </c>
      <c r="D11" s="21">
        <f>(Daten!K8/'Umrechungstabelle 8R'!$H$4*3)*(6/$H$5)</f>
        <v>22</v>
      </c>
      <c r="E11" s="22">
        <f>(Daten!L8/'Umrechungstabelle 8R'!$H$4*3)*(6/$H$5)</f>
        <v>203</v>
      </c>
      <c r="F11" s="1"/>
      <c r="G11" s="1"/>
      <c r="H11" s="1"/>
      <c r="I11" s="1"/>
      <c r="J11" s="1"/>
      <c r="K11" s="1"/>
      <c r="L11" s="1"/>
    </row>
    <row r="12" spans="1:12" x14ac:dyDescent="0.25">
      <c r="A12" s="52" t="s">
        <v>8</v>
      </c>
      <c r="B12" s="42">
        <v>0</v>
      </c>
      <c r="C12" s="5" t="s">
        <v>9</v>
      </c>
      <c r="D12" s="62">
        <f>(Daten!K9/'Umrechungstabelle 8R'!$H$4*3)*(6/$H$5)</f>
        <v>8.1</v>
      </c>
      <c r="E12" s="63">
        <f>(Daten!L9/'Umrechungstabelle 8R'!$H$4*3)*(6/$H$5)</f>
        <v>73</v>
      </c>
      <c r="F12" s="1"/>
      <c r="G12" s="1"/>
      <c r="H12" s="1"/>
      <c r="I12" s="1"/>
      <c r="J12" s="1"/>
      <c r="K12" s="1"/>
      <c r="L12" s="1"/>
    </row>
    <row r="13" spans="1:12" ht="16.5" thickBot="1" x14ac:dyDescent="0.3">
      <c r="A13" s="53"/>
      <c r="B13" s="43"/>
      <c r="C13" s="6" t="s">
        <v>3</v>
      </c>
      <c r="D13" s="64">
        <f>(Daten!K10/'Umrechungstabelle 8R'!$H$4*3)*(6/$H$5)</f>
        <v>22</v>
      </c>
      <c r="E13" s="65">
        <f>(Daten!L10/'Umrechungstabelle 8R'!$H$4*3)*(6/$H$5)</f>
        <v>203</v>
      </c>
      <c r="F13" s="25" t="s">
        <v>16</v>
      </c>
      <c r="G13" s="23" t="s">
        <v>17</v>
      </c>
      <c r="H13" s="1"/>
      <c r="I13" s="1"/>
      <c r="J13" s="1"/>
      <c r="K13" s="1"/>
      <c r="L13" s="1"/>
    </row>
    <row r="14" spans="1:12" x14ac:dyDescent="0.25">
      <c r="A14" s="50" t="s">
        <v>10</v>
      </c>
      <c r="B14" s="46">
        <v>0</v>
      </c>
      <c r="C14" s="2" t="s">
        <v>11</v>
      </c>
      <c r="D14" s="17">
        <f>(Daten!K11/'Umrechungstabelle 8R'!$H$4*3)*(6/$H$5)</f>
        <v>7.2999999999999989</v>
      </c>
      <c r="E14" s="20">
        <f>(Daten!L11/'Umrechungstabelle 8R'!$H$4*3)*(6/$H$5)</f>
        <v>64</v>
      </c>
      <c r="F14" s="26" t="s">
        <v>18</v>
      </c>
      <c r="G14" s="23" t="s">
        <v>25</v>
      </c>
      <c r="H14" s="1"/>
      <c r="I14" s="1"/>
      <c r="J14" s="1"/>
      <c r="K14" s="1"/>
      <c r="L14" s="1"/>
    </row>
    <row r="15" spans="1:12" ht="16.5" thickBot="1" x14ac:dyDescent="0.3">
      <c r="A15" s="51"/>
      <c r="B15" s="47"/>
      <c r="C15" s="4" t="s">
        <v>7</v>
      </c>
      <c r="D15" s="21">
        <f>(Daten!K12/'Umrechungstabelle 8R'!$H$4*3)*(6/$H$5)</f>
        <v>16</v>
      </c>
      <c r="E15" s="22">
        <f>(Daten!L12/'Umrechungstabelle 8R'!$H$4*3)*(6/$H$5)</f>
        <v>136</v>
      </c>
      <c r="F15" s="24"/>
      <c r="G15" s="24" t="s">
        <v>26</v>
      </c>
      <c r="H15" s="1"/>
      <c r="I15" s="1"/>
      <c r="J15" s="1"/>
      <c r="K15" s="1"/>
      <c r="L15" s="1"/>
    </row>
    <row r="16" spans="1:12" x14ac:dyDescent="0.25">
      <c r="A16" s="40" t="s">
        <v>12</v>
      </c>
      <c r="B16" s="42">
        <v>0</v>
      </c>
      <c r="C16" s="5" t="s">
        <v>7</v>
      </c>
      <c r="D16" s="62">
        <f>(Daten!K13/'Umrechungstabelle 8R'!$H$4*3)*(6/$H$5)</f>
        <v>13</v>
      </c>
      <c r="E16" s="63">
        <f>(Daten!L13/'Umrechungstabelle 8R'!$H$4*3)*(6/$H$5)</f>
        <v>98</v>
      </c>
      <c r="F16" s="1"/>
      <c r="G16" s="1"/>
      <c r="H16" s="1"/>
      <c r="I16" s="1"/>
      <c r="J16" s="1"/>
      <c r="K16" s="1"/>
      <c r="L16" s="1"/>
    </row>
    <row r="17" spans="1:12" ht="15.75" thickBot="1" x14ac:dyDescent="0.3">
      <c r="A17" s="41"/>
      <c r="B17" s="43"/>
      <c r="C17" s="6" t="s">
        <v>3</v>
      </c>
      <c r="D17" s="64">
        <f>(Daten!K14/'Umrechungstabelle 8R'!$H$4*3)*(6/$H$5)</f>
        <v>39</v>
      </c>
      <c r="E17" s="65">
        <f>(Daten!L14/'Umrechungstabelle 8R'!$H$4*3)*(6/$H$5)</f>
        <v>294</v>
      </c>
      <c r="F17" s="1"/>
      <c r="G17" s="1"/>
      <c r="H17" s="1"/>
      <c r="I17" s="1"/>
      <c r="J17" s="1"/>
      <c r="K17" s="1"/>
      <c r="L17" s="1"/>
    </row>
    <row r="18" spans="1:12" x14ac:dyDescent="0.25">
      <c r="A18" s="50" t="s">
        <v>13</v>
      </c>
      <c r="B18" s="46">
        <v>0</v>
      </c>
      <c r="C18" s="2" t="s">
        <v>11</v>
      </c>
      <c r="D18" s="17">
        <f>(Daten!K15/'Umrechungstabelle 8R'!$H$4*3)*(6/$H$5)</f>
        <v>2.2000000000000002</v>
      </c>
      <c r="E18" s="20">
        <f>(Daten!L15/'Umrechungstabelle 8R'!$H$4*3)*(6/$H$5)</f>
        <v>20</v>
      </c>
      <c r="F18" s="1"/>
      <c r="G18" s="1"/>
      <c r="H18" s="1"/>
      <c r="I18" s="1"/>
      <c r="J18" s="1"/>
      <c r="K18" s="1"/>
      <c r="L18" s="1"/>
    </row>
    <row r="19" spans="1:12" ht="15.75" thickBot="1" x14ac:dyDescent="0.3">
      <c r="A19" s="51"/>
      <c r="B19" s="47"/>
      <c r="C19" s="4" t="s">
        <v>7</v>
      </c>
      <c r="D19" s="21">
        <f>(Daten!K16/'Umrechungstabelle 8R'!$H$4*3)*(6/$H$5)</f>
        <v>7</v>
      </c>
      <c r="E19" s="22">
        <f>(Daten!L16/'Umrechungstabelle 8R'!$H$4*3)*(6/$H$5)</f>
        <v>59</v>
      </c>
      <c r="F19" s="1"/>
      <c r="G19" s="1"/>
      <c r="H19" s="1"/>
      <c r="I19" s="1"/>
      <c r="J19" s="1"/>
      <c r="K19" s="1"/>
      <c r="L19" s="1"/>
    </row>
    <row r="20" spans="1:12" ht="27" x14ac:dyDescent="0.25">
      <c r="A20" s="52" t="s">
        <v>14</v>
      </c>
      <c r="B20" s="42">
        <v>0</v>
      </c>
      <c r="C20" s="7" t="s">
        <v>47</v>
      </c>
      <c r="D20" s="62">
        <f>(Daten!K17/'Umrechungstabelle 8R'!$H$4*3)*(6/$H$5)</f>
        <v>2.2000000000000002</v>
      </c>
      <c r="E20" s="63">
        <f>(Daten!L17/'Umrechungstabelle 8R'!$H$4*3)*(6/$H$5)</f>
        <v>21</v>
      </c>
      <c r="F20" s="1"/>
      <c r="G20" s="1"/>
      <c r="H20" s="1"/>
      <c r="I20" s="1"/>
      <c r="J20" s="1"/>
      <c r="K20" s="1"/>
      <c r="L20" s="1"/>
    </row>
    <row r="21" spans="1:12" ht="15.75" thickBot="1" x14ac:dyDescent="0.3">
      <c r="A21" s="53"/>
      <c r="B21" s="43"/>
      <c r="C21" s="6" t="s">
        <v>11</v>
      </c>
      <c r="D21" s="64">
        <f>(Daten!K18/'Umrechungstabelle 8R'!$H$4*3)*(6/$H$5)</f>
        <v>6.3000000000000007</v>
      </c>
      <c r="E21" s="65">
        <f>(Daten!L18/'Umrechungstabelle 8R'!$H$4*3)*(6/$H$5)</f>
        <v>56</v>
      </c>
      <c r="F21" s="1"/>
      <c r="G21" s="1"/>
      <c r="H21" s="1"/>
      <c r="I21" s="1"/>
      <c r="J21" s="1"/>
      <c r="K21" s="1"/>
      <c r="L21" s="1"/>
    </row>
    <row r="22" spans="1:12" ht="27" x14ac:dyDescent="0.25">
      <c r="A22" s="50" t="s">
        <v>15</v>
      </c>
      <c r="B22" s="46">
        <v>0</v>
      </c>
      <c r="C22" s="8" t="s">
        <v>47</v>
      </c>
      <c r="D22" s="17">
        <f>(Daten!K19/'Umrechungstabelle 8R'!$H$4*3)*(6/$H$5)</f>
        <v>1.7999999999999998</v>
      </c>
      <c r="E22" s="20">
        <f>(Daten!L19/'Umrechungstabelle 8R'!$H$4*3)*(6/$H$5)</f>
        <v>15</v>
      </c>
      <c r="F22" s="1"/>
      <c r="G22" s="1"/>
      <c r="H22" s="1"/>
      <c r="I22" s="1"/>
      <c r="J22" s="1"/>
      <c r="K22" s="1"/>
      <c r="L22" s="1"/>
    </row>
    <row r="23" spans="1:12" ht="15.75" thickBot="1" x14ac:dyDescent="0.3">
      <c r="A23" s="51"/>
      <c r="B23" s="47"/>
      <c r="C23" s="4" t="s">
        <v>11</v>
      </c>
      <c r="D23" s="21">
        <f>(Daten!K20/'Umrechungstabelle 8R'!$H$4*3)*(6/$H$5)</f>
        <v>5.4</v>
      </c>
      <c r="E23" s="22">
        <f>(Daten!L20/'Umrechungstabelle 8R'!$H$4*3)*(6/$H$5)</f>
        <v>46</v>
      </c>
      <c r="F23" s="1"/>
      <c r="G23" s="1"/>
      <c r="H23" s="1"/>
      <c r="I23" s="1"/>
      <c r="J23" s="1"/>
      <c r="K23" s="1"/>
      <c r="L23" s="1"/>
    </row>
    <row r="24" spans="1:12" ht="26.25" customHeight="1" thickBot="1" x14ac:dyDescent="0.3">
      <c r="A24" s="70" t="s">
        <v>58</v>
      </c>
      <c r="B24" s="71">
        <v>3</v>
      </c>
      <c r="C24" s="67" t="s">
        <v>4</v>
      </c>
      <c r="D24" s="68">
        <f>(Daten!K21/'Umrechungstabelle 8R'!$H$4*3)*(6/$H$5)</f>
        <v>123</v>
      </c>
      <c r="E24" s="69">
        <f>(Daten!L21/'Umrechungstabelle 8R'!$H$4*3)*(6/$H$5)</f>
        <v>1040</v>
      </c>
      <c r="F24" s="1"/>
      <c r="G24" s="1"/>
      <c r="H24" s="1"/>
      <c r="I24" s="1"/>
      <c r="J24" s="1"/>
      <c r="K24" s="1"/>
      <c r="L24" s="1"/>
    </row>
    <row r="25" spans="1:12" ht="16.5" x14ac:dyDescent="0.25">
      <c r="A25" s="11"/>
      <c r="B25" s="9"/>
      <c r="C25" s="12"/>
      <c r="D25" s="12"/>
      <c r="E25" s="12"/>
      <c r="F25" s="1"/>
      <c r="G25" s="1"/>
      <c r="H25" s="1"/>
      <c r="I25" s="1"/>
      <c r="J25" s="1"/>
      <c r="K25" s="1"/>
      <c r="L25" s="1"/>
    </row>
    <row r="26" spans="1:12" ht="16.5" x14ac:dyDescent="0.25">
      <c r="A26" s="11"/>
      <c r="B26" s="9"/>
      <c r="C26" s="10"/>
      <c r="D26" s="10"/>
      <c r="E26" s="10"/>
      <c r="F26" s="1"/>
      <c r="G26" s="1"/>
      <c r="H26" s="1"/>
      <c r="I26" s="1"/>
      <c r="J26" s="1"/>
      <c r="K26" s="1"/>
      <c r="L26" s="1"/>
    </row>
  </sheetData>
  <sheetProtection algorithmName="SHA-512" hashValue="H22+oSJMlw+2mKzm+nPf3HWQSxyaIiOpaee0rZU0jVVbF0WsPVyOK7Q6LykHup541tDbAP4QBnvgKBwsFaNIcA==" saltValue="WPy31wo7Ovcuz6Rb23tRPw==" spinCount="100000" sheet="1" objects="1" scenarios="1" selectLockedCells="1"/>
  <mergeCells count="24"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6:A7"/>
    <mergeCell ref="B6:B7"/>
    <mergeCell ref="A8:A9"/>
    <mergeCell ref="B8:B9"/>
    <mergeCell ref="A10:A11"/>
    <mergeCell ref="B10:B11"/>
    <mergeCell ref="A4:A5"/>
    <mergeCell ref="B4:B5"/>
    <mergeCell ref="C4:C5"/>
    <mergeCell ref="D4:E4"/>
    <mergeCell ref="A1:I1"/>
    <mergeCell ref="A2:I2"/>
  </mergeCells>
  <pageMargins left="0.70866141732283472" right="0.70866141732283472" top="0.59055118110236227" bottom="0.59055118110236227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A285-2CD5-4786-8DD3-B5678E916AD8}">
  <sheetPr codeName="Tabelle4">
    <tabColor theme="9" tint="0.39997558519241921"/>
  </sheetPr>
  <dimension ref="A1:L26"/>
  <sheetViews>
    <sheetView showGridLines="0" zoomScaleNormal="100" workbookViewId="0">
      <selection activeCell="H4" sqref="H4"/>
    </sheetView>
  </sheetViews>
  <sheetFormatPr baseColWidth="10" defaultRowHeight="15" x14ac:dyDescent="0.25"/>
  <cols>
    <col min="1" max="1" width="21.140625" customWidth="1"/>
    <col min="2" max="2" width="6.5703125" customWidth="1"/>
    <col min="3" max="5" width="14.5703125" customWidth="1"/>
    <col min="7" max="7" width="22.5703125" customWidth="1"/>
    <col min="8" max="8" width="14.28515625" customWidth="1"/>
    <col min="9" max="9" width="10.28515625" customWidth="1"/>
  </cols>
  <sheetData>
    <row r="1" spans="1:12" ht="53.25" customHeight="1" x14ac:dyDescent="0.25">
      <c r="A1" s="32" t="s">
        <v>40</v>
      </c>
      <c r="B1" s="32"/>
      <c r="C1" s="32"/>
      <c r="D1" s="32"/>
      <c r="E1" s="32"/>
      <c r="F1" s="32"/>
      <c r="G1" s="32"/>
      <c r="H1" s="32"/>
      <c r="I1" s="32"/>
      <c r="J1" s="1"/>
      <c r="K1" s="1"/>
      <c r="L1" s="1"/>
    </row>
    <row r="2" spans="1:12" ht="18" customHeight="1" x14ac:dyDescent="0.25">
      <c r="A2" s="33" t="s">
        <v>24</v>
      </c>
      <c r="B2" s="33"/>
      <c r="C2" s="33"/>
      <c r="D2" s="33"/>
      <c r="E2" s="33"/>
      <c r="F2" s="33"/>
      <c r="G2" s="33"/>
      <c r="H2" s="33"/>
      <c r="I2" s="33"/>
      <c r="J2" s="1"/>
      <c r="K2" s="1"/>
      <c r="L2" s="1"/>
    </row>
    <row r="3" spans="1:12" ht="18.75" thickBot="1" x14ac:dyDescent="0.3">
      <c r="A3" s="16"/>
      <c r="B3" s="16"/>
      <c r="C3" s="16"/>
      <c r="D3" s="16"/>
      <c r="E3" s="16"/>
      <c r="F3" s="1"/>
      <c r="G3" s="1"/>
      <c r="H3" s="1"/>
      <c r="I3" s="1"/>
      <c r="J3" s="1"/>
      <c r="K3" s="1"/>
      <c r="L3" s="1"/>
    </row>
    <row r="4" spans="1:12" ht="30.75" customHeight="1" thickBot="1" x14ac:dyDescent="0.3">
      <c r="A4" s="36"/>
      <c r="B4" s="54" t="s">
        <v>54</v>
      </c>
      <c r="C4" s="56" t="s">
        <v>0</v>
      </c>
      <c r="D4" s="34" t="s">
        <v>1</v>
      </c>
      <c r="E4" s="35"/>
      <c r="F4" s="1"/>
      <c r="G4" s="3" t="s">
        <v>23</v>
      </c>
      <c r="H4" s="73">
        <v>3</v>
      </c>
      <c r="I4" s="1"/>
      <c r="J4" s="1"/>
      <c r="K4" s="1"/>
      <c r="L4" s="1"/>
    </row>
    <row r="5" spans="1:12" ht="30.75" thickBot="1" x14ac:dyDescent="0.3">
      <c r="A5" s="37"/>
      <c r="B5" s="55"/>
      <c r="C5" s="66"/>
      <c r="D5" s="18" t="s">
        <v>59</v>
      </c>
      <c r="E5" s="19" t="s">
        <v>60</v>
      </c>
      <c r="F5" s="1"/>
      <c r="G5" s="15" t="s">
        <v>57</v>
      </c>
      <c r="H5" s="74">
        <v>6</v>
      </c>
      <c r="I5" s="1"/>
      <c r="J5" s="1"/>
      <c r="K5" s="1"/>
      <c r="L5" s="1"/>
    </row>
    <row r="6" spans="1:12" ht="25.5" customHeight="1" x14ac:dyDescent="0.25">
      <c r="A6" s="44" t="s">
        <v>2</v>
      </c>
      <c r="B6" s="46">
        <v>2</v>
      </c>
      <c r="C6" s="2" t="s">
        <v>48</v>
      </c>
      <c r="D6" s="17">
        <f>(Daten!O3/'Umrechungstabelle 12R'!$H$4*3)*(6/$H$5)</f>
        <v>75</v>
      </c>
      <c r="E6" s="20">
        <f>(Daten!P3/'Umrechungstabelle 12R'!$H$4*3)*(6/$H$5)</f>
        <v>651</v>
      </c>
      <c r="F6" s="1"/>
      <c r="G6" s="3"/>
      <c r="H6" s="3"/>
      <c r="I6" s="3"/>
      <c r="J6" s="3"/>
      <c r="K6" s="3"/>
      <c r="L6" s="3"/>
    </row>
    <row r="7" spans="1:12" ht="25.5" customHeight="1" thickBot="1" x14ac:dyDescent="0.3">
      <c r="A7" s="45"/>
      <c r="B7" s="47"/>
      <c r="C7" s="4" t="s">
        <v>49</v>
      </c>
      <c r="D7" s="21">
        <f>(Daten!O4/'Umrechungstabelle 12R'!$H$4*3)*(6/$H$5)</f>
        <v>147</v>
      </c>
      <c r="E7" s="22">
        <f>(Daten!P4/'Umrechungstabelle 12R'!$H$4*3)*(6/$H$5)</f>
        <v>1296</v>
      </c>
      <c r="F7" s="1"/>
      <c r="G7" s="13"/>
      <c r="H7" s="13"/>
      <c r="I7" s="13"/>
      <c r="J7" s="13"/>
      <c r="K7" s="13"/>
      <c r="L7" s="13"/>
    </row>
    <row r="8" spans="1:12" x14ac:dyDescent="0.25">
      <c r="A8" s="40" t="s">
        <v>5</v>
      </c>
      <c r="B8" s="42">
        <v>2</v>
      </c>
      <c r="C8" s="5" t="s">
        <v>48</v>
      </c>
      <c r="D8" s="62">
        <f>(Daten!O5/'Umrechungstabelle 12R'!$H$4*3)*(6/$H$5)</f>
        <v>27</v>
      </c>
      <c r="E8" s="63">
        <f>(Daten!P5/'Umrechungstabelle 12R'!$H$4*3)*(6/$H$5)</f>
        <v>229.5</v>
      </c>
      <c r="F8" s="1"/>
      <c r="G8" s="1"/>
      <c r="H8" s="1"/>
      <c r="I8" s="1"/>
      <c r="J8" s="1"/>
      <c r="K8" s="1"/>
      <c r="L8" s="1"/>
    </row>
    <row r="9" spans="1:12" ht="15.75" thickBot="1" x14ac:dyDescent="0.3">
      <c r="A9" s="41"/>
      <c r="B9" s="43"/>
      <c r="C9" s="6" t="s">
        <v>49</v>
      </c>
      <c r="D9" s="64">
        <f>(Daten!O6/'Umrechungstabelle 12R'!$H$4*3)*(6/$H$5)</f>
        <v>58.5</v>
      </c>
      <c r="E9" s="65">
        <f>(Daten!P6/'Umrechungstabelle 12R'!$H$4*3)*(6/$H$5)</f>
        <v>444</v>
      </c>
      <c r="F9" s="1"/>
      <c r="G9" s="3"/>
      <c r="H9" s="3"/>
      <c r="I9" s="3"/>
      <c r="J9" s="3"/>
      <c r="K9" s="3"/>
      <c r="L9" s="3"/>
    </row>
    <row r="10" spans="1:12" x14ac:dyDescent="0.25">
      <c r="A10" s="44" t="s">
        <v>6</v>
      </c>
      <c r="B10" s="46">
        <v>2</v>
      </c>
      <c r="C10" s="2" t="s">
        <v>50</v>
      </c>
      <c r="D10" s="17">
        <f>(Daten!O7/'Umrechungstabelle 12R'!$H$4*3)*(6/$H$5)</f>
        <v>12</v>
      </c>
      <c r="E10" s="20">
        <f>(Daten!P7/'Umrechungstabelle 12R'!$H$4*3)*(6/$H$5)</f>
        <v>112.5</v>
      </c>
      <c r="F10" s="1"/>
      <c r="G10" s="13"/>
      <c r="H10" s="13"/>
      <c r="I10" s="13"/>
      <c r="J10" s="13"/>
      <c r="K10" s="13"/>
      <c r="L10" s="3"/>
    </row>
    <row r="11" spans="1:12" ht="15.75" thickBot="1" x14ac:dyDescent="0.3">
      <c r="A11" s="45"/>
      <c r="B11" s="47"/>
      <c r="C11" s="4" t="s">
        <v>48</v>
      </c>
      <c r="D11" s="21">
        <f>(Daten!O8/'Umrechungstabelle 12R'!$H$4*3)*(6/$H$5)</f>
        <v>33</v>
      </c>
      <c r="E11" s="22">
        <f>(Daten!P8/'Umrechungstabelle 12R'!$H$4*3)*(6/$H$5)</f>
        <v>304.5</v>
      </c>
      <c r="F11" s="1"/>
      <c r="G11" s="1"/>
      <c r="H11" s="1"/>
      <c r="I11" s="1"/>
      <c r="J11" s="1"/>
      <c r="K11" s="1"/>
      <c r="L11" s="1"/>
    </row>
    <row r="12" spans="1:12" x14ac:dyDescent="0.25">
      <c r="A12" s="52" t="s">
        <v>8</v>
      </c>
      <c r="B12" s="42">
        <v>0</v>
      </c>
      <c r="C12" s="5" t="s">
        <v>51</v>
      </c>
      <c r="D12" s="62">
        <f>(Daten!O9/'Umrechungstabelle 12R'!$H$4*3)*(6/$H$5)</f>
        <v>12.2</v>
      </c>
      <c r="E12" s="63">
        <f>(Daten!P9/'Umrechungstabelle 12R'!$H$4*3)*(6/$H$5)</f>
        <v>109.5</v>
      </c>
      <c r="F12" s="1"/>
      <c r="G12" s="1"/>
      <c r="H12" s="1"/>
      <c r="I12" s="1"/>
      <c r="J12" s="1"/>
      <c r="K12" s="1"/>
      <c r="L12" s="1"/>
    </row>
    <row r="13" spans="1:12" ht="16.5" thickBot="1" x14ac:dyDescent="0.3">
      <c r="A13" s="53"/>
      <c r="B13" s="43"/>
      <c r="C13" s="6" t="s">
        <v>48</v>
      </c>
      <c r="D13" s="64">
        <f>(Daten!O10/'Umrechungstabelle 12R'!$H$4*3)*(6/$H$5)</f>
        <v>33</v>
      </c>
      <c r="E13" s="65">
        <f>(Daten!P10/'Umrechungstabelle 12R'!$H$4*3)*(6/$H$5)</f>
        <v>304.5</v>
      </c>
      <c r="F13" s="25" t="s">
        <v>16</v>
      </c>
      <c r="G13" s="23" t="s">
        <v>17</v>
      </c>
      <c r="H13" s="1"/>
      <c r="I13" s="1"/>
      <c r="J13" s="1"/>
      <c r="K13" s="1"/>
      <c r="L13" s="1"/>
    </row>
    <row r="14" spans="1:12" x14ac:dyDescent="0.25">
      <c r="A14" s="50" t="s">
        <v>10</v>
      </c>
      <c r="B14" s="46">
        <v>0</v>
      </c>
      <c r="C14" s="2" t="s">
        <v>52</v>
      </c>
      <c r="D14" s="17">
        <f>(Daten!O11/'Umrechungstabelle 12R'!$H$4*3)*(6/$H$5)</f>
        <v>11</v>
      </c>
      <c r="E14" s="20">
        <f>(Daten!P11/'Umrechungstabelle 12R'!$H$4*3)*(6/$H$5)</f>
        <v>96</v>
      </c>
      <c r="F14" s="26" t="s">
        <v>18</v>
      </c>
      <c r="G14" s="23" t="s">
        <v>25</v>
      </c>
      <c r="H14" s="1"/>
      <c r="I14" s="1"/>
      <c r="J14" s="1"/>
      <c r="K14" s="1"/>
      <c r="L14" s="1"/>
    </row>
    <row r="15" spans="1:12" ht="16.5" thickBot="1" x14ac:dyDescent="0.3">
      <c r="A15" s="51"/>
      <c r="B15" s="47"/>
      <c r="C15" s="4" t="s">
        <v>50</v>
      </c>
      <c r="D15" s="21">
        <f>(Daten!O12/'Umrechungstabelle 12R'!$H$4*3)*(6/$H$5)</f>
        <v>24</v>
      </c>
      <c r="E15" s="22">
        <f>(Daten!P12/'Umrechungstabelle 12R'!$H$4*3)*(6/$H$5)</f>
        <v>204</v>
      </c>
      <c r="F15" s="24"/>
      <c r="G15" s="24" t="s">
        <v>26</v>
      </c>
      <c r="H15" s="1"/>
      <c r="I15" s="1"/>
      <c r="J15" s="1"/>
      <c r="K15" s="1"/>
      <c r="L15" s="1"/>
    </row>
    <row r="16" spans="1:12" x14ac:dyDescent="0.25">
      <c r="A16" s="40" t="s">
        <v>12</v>
      </c>
      <c r="B16" s="42">
        <v>0</v>
      </c>
      <c r="C16" s="5" t="s">
        <v>50</v>
      </c>
      <c r="D16" s="62">
        <f>(Daten!O13/'Umrechungstabelle 12R'!$H$4*3)*(6/$H$5)</f>
        <v>19.5</v>
      </c>
      <c r="E16" s="63">
        <f>(Daten!P13/'Umrechungstabelle 12R'!$H$4*3)*(6/$H$5)</f>
        <v>147</v>
      </c>
      <c r="F16" s="1"/>
      <c r="G16" s="1"/>
      <c r="H16" s="1"/>
      <c r="I16" s="1"/>
      <c r="J16" s="1"/>
      <c r="K16" s="1"/>
      <c r="L16" s="1"/>
    </row>
    <row r="17" spans="1:12" ht="15.75" thickBot="1" x14ac:dyDescent="0.3">
      <c r="A17" s="41"/>
      <c r="B17" s="43"/>
      <c r="C17" s="6" t="s">
        <v>48</v>
      </c>
      <c r="D17" s="64">
        <f>(Daten!O14/'Umrechungstabelle 12R'!$H$4*3)*(6/$H$5)</f>
        <v>58.5</v>
      </c>
      <c r="E17" s="65">
        <f>(Daten!P14/'Umrechungstabelle 12R'!$H$4*3)*(6/$H$5)</f>
        <v>441</v>
      </c>
      <c r="F17" s="1"/>
      <c r="G17" s="1"/>
      <c r="H17" s="1"/>
      <c r="I17" s="1"/>
      <c r="J17" s="1"/>
      <c r="K17" s="1"/>
      <c r="L17" s="1"/>
    </row>
    <row r="18" spans="1:12" x14ac:dyDescent="0.25">
      <c r="A18" s="50" t="s">
        <v>13</v>
      </c>
      <c r="B18" s="46">
        <v>0</v>
      </c>
      <c r="C18" s="2" t="s">
        <v>52</v>
      </c>
      <c r="D18" s="17">
        <f>(Daten!O15/'Umrechungstabelle 12R'!$H$4*3)*(6/$H$5)</f>
        <v>3.3</v>
      </c>
      <c r="E18" s="20">
        <f>(Daten!P15/'Umrechungstabelle 12R'!$H$4*3)*(6/$H$5)</f>
        <v>30</v>
      </c>
      <c r="F18" s="1"/>
      <c r="G18" s="1"/>
      <c r="H18" s="1"/>
      <c r="I18" s="1"/>
      <c r="J18" s="1"/>
      <c r="K18" s="1"/>
      <c r="L18" s="1"/>
    </row>
    <row r="19" spans="1:12" ht="15.75" thickBot="1" x14ac:dyDescent="0.3">
      <c r="A19" s="51"/>
      <c r="B19" s="47"/>
      <c r="C19" s="4" t="s">
        <v>50</v>
      </c>
      <c r="D19" s="21">
        <f>(Daten!O16/'Umrechungstabelle 12R'!$H$4*3)*(6/$H$5)</f>
        <v>10.5</v>
      </c>
      <c r="E19" s="22">
        <f>(Daten!P16/'Umrechungstabelle 12R'!$H$4*3)*(6/$H$5)</f>
        <v>88.5</v>
      </c>
      <c r="F19" s="1"/>
      <c r="G19" s="1"/>
      <c r="H19" s="1"/>
      <c r="I19" s="1"/>
      <c r="J19" s="1"/>
      <c r="K19" s="1"/>
      <c r="L19" s="1"/>
    </row>
    <row r="20" spans="1:12" ht="27" x14ac:dyDescent="0.25">
      <c r="A20" s="52" t="s">
        <v>14</v>
      </c>
      <c r="B20" s="42">
        <v>0</v>
      </c>
      <c r="C20" s="7" t="s">
        <v>53</v>
      </c>
      <c r="D20" s="62">
        <f>(Daten!O17/'Umrechungstabelle 12R'!$H$4*3)*(6/$H$5)</f>
        <v>3.3</v>
      </c>
      <c r="E20" s="63">
        <f>(Daten!P17/'Umrechungstabelle 12R'!$H$4*3)*(6/$H$5)</f>
        <v>31.5</v>
      </c>
      <c r="F20" s="1"/>
      <c r="G20" s="1"/>
      <c r="H20" s="1"/>
      <c r="I20" s="1"/>
      <c r="J20" s="1"/>
      <c r="K20" s="1"/>
      <c r="L20" s="1"/>
    </row>
    <row r="21" spans="1:12" ht="15.75" thickBot="1" x14ac:dyDescent="0.3">
      <c r="A21" s="53"/>
      <c r="B21" s="43"/>
      <c r="C21" s="6" t="s">
        <v>52</v>
      </c>
      <c r="D21" s="64">
        <f>(Daten!O18/'Umrechungstabelle 12R'!$H$4*3)*(6/$H$5)</f>
        <v>9.5</v>
      </c>
      <c r="E21" s="65">
        <f>(Daten!P18/'Umrechungstabelle 12R'!$H$4*3)*(6/$H$5)</f>
        <v>84</v>
      </c>
      <c r="F21" s="1"/>
      <c r="G21" s="1"/>
      <c r="H21" s="1"/>
      <c r="I21" s="1"/>
      <c r="J21" s="1"/>
      <c r="K21" s="1"/>
      <c r="L21" s="1"/>
    </row>
    <row r="22" spans="1:12" ht="27" x14ac:dyDescent="0.25">
      <c r="A22" s="50" t="s">
        <v>15</v>
      </c>
      <c r="B22" s="46">
        <v>0</v>
      </c>
      <c r="C22" s="8" t="s">
        <v>53</v>
      </c>
      <c r="D22" s="17">
        <f>(Daten!O19/'Umrechungstabelle 12R'!$H$4*3)*(6/$H$5)</f>
        <v>2.7</v>
      </c>
      <c r="E22" s="20">
        <f>(Daten!P19/'Umrechungstabelle 12R'!$H$4*3)*(6/$H$5)</f>
        <v>22.5</v>
      </c>
      <c r="F22" s="1"/>
      <c r="G22" s="1"/>
      <c r="H22" s="1"/>
      <c r="I22" s="1"/>
      <c r="J22" s="1"/>
      <c r="K22" s="1"/>
      <c r="L22" s="1"/>
    </row>
    <row r="23" spans="1:12" ht="15.75" thickBot="1" x14ac:dyDescent="0.3">
      <c r="A23" s="51"/>
      <c r="B23" s="47"/>
      <c r="C23" s="4" t="s">
        <v>52</v>
      </c>
      <c r="D23" s="21">
        <f>(Daten!O20/'Umrechungstabelle 12R'!$H$4*3)*(6/$H$5)</f>
        <v>8.1</v>
      </c>
      <c r="E23" s="22">
        <f>(Daten!P20/'Umrechungstabelle 12R'!$H$4*3)*(6/$H$5)</f>
        <v>69</v>
      </c>
      <c r="F23" s="1"/>
      <c r="G23" s="1"/>
      <c r="H23" s="1"/>
      <c r="I23" s="1"/>
      <c r="J23" s="1"/>
      <c r="K23" s="1"/>
      <c r="L23" s="1"/>
    </row>
    <row r="24" spans="1:12" ht="28.5" customHeight="1" thickBot="1" x14ac:dyDescent="0.3">
      <c r="A24" s="70" t="s">
        <v>58</v>
      </c>
      <c r="B24" s="71">
        <v>3</v>
      </c>
      <c r="C24" s="67" t="s">
        <v>49</v>
      </c>
      <c r="D24" s="68">
        <f>(Daten!O21/'Umrechungstabelle 12R'!$H$4*3)*(6/$H$5)</f>
        <v>184.5</v>
      </c>
      <c r="E24" s="69">
        <f>(Daten!P21/'Umrechungstabelle 12R'!$H$4*3)*(6/$H$5)</f>
        <v>1560</v>
      </c>
      <c r="F24" s="1"/>
      <c r="G24" s="1"/>
      <c r="H24" s="1"/>
      <c r="I24" s="1"/>
      <c r="J24" s="1"/>
      <c r="K24" s="1"/>
      <c r="L24" s="1"/>
    </row>
    <row r="25" spans="1:12" ht="16.5" x14ac:dyDescent="0.25">
      <c r="A25" s="11"/>
      <c r="B25" s="9"/>
      <c r="C25" s="12"/>
      <c r="D25" s="12"/>
      <c r="E25" s="12"/>
      <c r="F25" s="1"/>
      <c r="G25" s="1"/>
      <c r="H25" s="1"/>
      <c r="I25" s="1"/>
      <c r="J25" s="1"/>
      <c r="K25" s="1"/>
      <c r="L25" s="1"/>
    </row>
    <row r="26" spans="1:12" ht="16.5" x14ac:dyDescent="0.25">
      <c r="A26" s="11"/>
      <c r="B26" s="9"/>
      <c r="C26" s="10"/>
      <c r="D26" s="10"/>
      <c r="E26" s="10"/>
      <c r="F26" s="1"/>
      <c r="G26" s="1"/>
      <c r="H26" s="1"/>
      <c r="I26" s="1"/>
      <c r="J26" s="1"/>
      <c r="K26" s="1"/>
      <c r="L26" s="1"/>
    </row>
  </sheetData>
  <sheetProtection algorithmName="SHA-512" hashValue="qE/ZefzwQnPtUKcGRvmPhI/YtLlBvmAqUv82gQqZj7ZrYCKN0HPrmpzRVFkn6pnq9xRWAm0sFz2wzxz3QZP1rQ==" saltValue="IlvxQITHk/9UCl1uaGLxvQ==" spinCount="100000" sheet="1" selectLockedCells="1"/>
  <mergeCells count="24"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6:A7"/>
    <mergeCell ref="B6:B7"/>
    <mergeCell ref="A8:A9"/>
    <mergeCell ref="B8:B9"/>
    <mergeCell ref="A10:A11"/>
    <mergeCell ref="B10:B11"/>
    <mergeCell ref="A4:A5"/>
    <mergeCell ref="B4:B5"/>
    <mergeCell ref="C4:C5"/>
    <mergeCell ref="D4:E4"/>
    <mergeCell ref="A1:I1"/>
    <mergeCell ref="A2:I2"/>
  </mergeCells>
  <pageMargins left="0.70866141732283472" right="0.70866141732283472" top="0.59055118110236227" bottom="0.59055118110236227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C00EC-9A2A-4F9C-8BA4-C10574E8A68E}">
  <sheetPr codeName="Tabelle5">
    <tabColor rgb="FFFF0000"/>
  </sheetPr>
  <dimension ref="A1:P40"/>
  <sheetViews>
    <sheetView workbookViewId="0">
      <selection activeCell="N27" sqref="N27"/>
    </sheetView>
  </sheetViews>
  <sheetFormatPr baseColWidth="10" defaultRowHeight="14.25" x14ac:dyDescent="0.2"/>
  <cols>
    <col min="1" max="2" width="11.42578125" style="1"/>
    <col min="3" max="3" width="22.140625" style="1" customWidth="1"/>
    <col min="4" max="4" width="22.42578125" style="1" customWidth="1"/>
    <col min="5" max="5" width="4.140625" style="1" customWidth="1"/>
    <col min="6" max="6" width="11.42578125" style="1"/>
    <col min="7" max="7" width="21.5703125" style="1" bestFit="1" customWidth="1"/>
    <col min="8" max="8" width="22.7109375" style="1" bestFit="1" customWidth="1"/>
    <col min="9" max="9" width="4.140625" style="1" customWidth="1"/>
    <col min="10" max="10" width="11.42578125" style="1"/>
    <col min="11" max="11" width="21.5703125" style="1" bestFit="1" customWidth="1"/>
    <col min="12" max="12" width="22.7109375" style="1" bestFit="1" customWidth="1"/>
    <col min="13" max="13" width="4.140625" style="1" customWidth="1"/>
    <col min="14" max="14" width="11.42578125" style="1"/>
    <col min="15" max="15" width="21.5703125" style="1" bestFit="1" customWidth="1"/>
    <col min="16" max="16" width="22.7109375" style="1" bestFit="1" customWidth="1"/>
    <col min="17" max="16384" width="11.42578125" style="1"/>
  </cols>
  <sheetData>
    <row r="1" spans="1:16" ht="23.25" customHeight="1" x14ac:dyDescent="0.2">
      <c r="A1" s="61" t="s">
        <v>35</v>
      </c>
      <c r="B1" s="61"/>
      <c r="C1" s="61"/>
      <c r="D1" s="61"/>
      <c r="E1" s="31"/>
      <c r="F1" s="61" t="s">
        <v>36</v>
      </c>
      <c r="G1" s="61"/>
      <c r="H1" s="61"/>
      <c r="I1" s="31"/>
      <c r="J1" s="61" t="s">
        <v>34</v>
      </c>
      <c r="K1" s="61"/>
      <c r="L1" s="61"/>
      <c r="M1" s="31"/>
      <c r="N1" s="61" t="s">
        <v>37</v>
      </c>
      <c r="O1" s="61"/>
      <c r="P1" s="61"/>
    </row>
    <row r="2" spans="1:16" x14ac:dyDescent="0.2">
      <c r="A2" s="27"/>
      <c r="B2" s="27"/>
      <c r="C2" s="27" t="s">
        <v>19</v>
      </c>
      <c r="D2" s="27" t="s">
        <v>20</v>
      </c>
      <c r="F2" s="27"/>
      <c r="G2" s="27" t="s">
        <v>19</v>
      </c>
      <c r="H2" s="27" t="s">
        <v>20</v>
      </c>
      <c r="J2" s="27"/>
      <c r="K2" s="27" t="s">
        <v>19</v>
      </c>
      <c r="L2" s="27" t="s">
        <v>20</v>
      </c>
      <c r="N2" s="27"/>
      <c r="O2" s="27" t="s">
        <v>19</v>
      </c>
      <c r="P2" s="27" t="s">
        <v>20</v>
      </c>
    </row>
    <row r="3" spans="1:16" ht="30.75" customHeight="1" x14ac:dyDescent="0.2">
      <c r="A3" s="59" t="s">
        <v>21</v>
      </c>
      <c r="B3" s="28" t="s">
        <v>27</v>
      </c>
      <c r="C3" s="28">
        <f t="shared" ref="C3:C21" si="0">ROUND(K3/2,1)</f>
        <v>25</v>
      </c>
      <c r="D3" s="28">
        <f t="shared" ref="D3:D20" si="1">ROUND(L3/2,0)</f>
        <v>217</v>
      </c>
      <c r="F3" s="28" t="s">
        <v>3</v>
      </c>
      <c r="G3" s="28">
        <f>ROUND(K3/8*6,1)</f>
        <v>37.5</v>
      </c>
      <c r="H3" s="28">
        <f>ROUND(L3/8*6,1)</f>
        <v>325.5</v>
      </c>
      <c r="J3" s="28" t="s">
        <v>3</v>
      </c>
      <c r="K3" s="28">
        <v>50</v>
      </c>
      <c r="L3" s="28">
        <v>434</v>
      </c>
      <c r="N3" s="28" t="s">
        <v>3</v>
      </c>
      <c r="O3" s="28">
        <f>ROUND(K3/8*12,1)</f>
        <v>75</v>
      </c>
      <c r="P3" s="28">
        <f>ROUND(L3/8*12,1)</f>
        <v>651</v>
      </c>
    </row>
    <row r="4" spans="1:16" x14ac:dyDescent="0.2">
      <c r="A4" s="59"/>
      <c r="B4" s="28" t="s">
        <v>28</v>
      </c>
      <c r="C4" s="28">
        <f t="shared" si="0"/>
        <v>49</v>
      </c>
      <c r="D4" s="28">
        <f t="shared" si="1"/>
        <v>432</v>
      </c>
      <c r="F4" s="28" t="s">
        <v>4</v>
      </c>
      <c r="G4" s="28">
        <f t="shared" ref="G4:G21" si="2">ROUND(K4/8*6,1)</f>
        <v>73.5</v>
      </c>
      <c r="H4" s="28">
        <f t="shared" ref="H4:H21" si="3">ROUND(L4/8*6,1)</f>
        <v>648</v>
      </c>
      <c r="J4" s="28" t="s">
        <v>4</v>
      </c>
      <c r="K4" s="28">
        <v>98</v>
      </c>
      <c r="L4" s="28">
        <v>864</v>
      </c>
      <c r="N4" s="28" t="s">
        <v>4</v>
      </c>
      <c r="O4" s="28">
        <f t="shared" ref="O4:O21" si="4">ROUND(K4/8*12,1)</f>
        <v>147</v>
      </c>
      <c r="P4" s="28">
        <f t="shared" ref="P4:P21" si="5">ROUND(L4/8*12,1)</f>
        <v>1296</v>
      </c>
    </row>
    <row r="5" spans="1:16" x14ac:dyDescent="0.2">
      <c r="A5" s="60" t="s">
        <v>5</v>
      </c>
      <c r="B5" s="28" t="s">
        <v>27</v>
      </c>
      <c r="C5" s="28">
        <f t="shared" si="0"/>
        <v>9</v>
      </c>
      <c r="D5" s="28">
        <f t="shared" si="1"/>
        <v>77</v>
      </c>
      <c r="F5" s="28" t="s">
        <v>3</v>
      </c>
      <c r="G5" s="28">
        <f t="shared" si="2"/>
        <v>13.5</v>
      </c>
      <c r="H5" s="28">
        <f t="shared" si="3"/>
        <v>114.8</v>
      </c>
      <c r="J5" s="28" t="s">
        <v>3</v>
      </c>
      <c r="K5" s="28">
        <v>18</v>
      </c>
      <c r="L5" s="28">
        <v>153</v>
      </c>
      <c r="N5" s="28" t="s">
        <v>3</v>
      </c>
      <c r="O5" s="28">
        <f t="shared" si="4"/>
        <v>27</v>
      </c>
      <c r="P5" s="28">
        <f t="shared" si="5"/>
        <v>229.5</v>
      </c>
    </row>
    <row r="6" spans="1:16" x14ac:dyDescent="0.2">
      <c r="A6" s="60"/>
      <c r="B6" s="28" t="s">
        <v>28</v>
      </c>
      <c r="C6" s="28">
        <f t="shared" si="0"/>
        <v>19.5</v>
      </c>
      <c r="D6" s="28">
        <f t="shared" si="1"/>
        <v>148</v>
      </c>
      <c r="F6" s="28" t="s">
        <v>4</v>
      </c>
      <c r="G6" s="28">
        <f t="shared" si="2"/>
        <v>29.3</v>
      </c>
      <c r="H6" s="28">
        <f t="shared" si="3"/>
        <v>222</v>
      </c>
      <c r="J6" s="28" t="s">
        <v>4</v>
      </c>
      <c r="K6" s="28">
        <v>39</v>
      </c>
      <c r="L6" s="28">
        <v>296</v>
      </c>
      <c r="N6" s="28" t="s">
        <v>4</v>
      </c>
      <c r="O6" s="28">
        <f t="shared" si="4"/>
        <v>58.5</v>
      </c>
      <c r="P6" s="28">
        <f t="shared" si="5"/>
        <v>444</v>
      </c>
    </row>
    <row r="7" spans="1:16" x14ac:dyDescent="0.2">
      <c r="A7" s="60" t="s">
        <v>6</v>
      </c>
      <c r="B7" s="28" t="s">
        <v>29</v>
      </c>
      <c r="C7" s="28">
        <f t="shared" si="0"/>
        <v>4</v>
      </c>
      <c r="D7" s="28">
        <f t="shared" si="1"/>
        <v>38</v>
      </c>
      <c r="F7" s="28" t="s">
        <v>7</v>
      </c>
      <c r="G7" s="28">
        <f t="shared" si="2"/>
        <v>6</v>
      </c>
      <c r="H7" s="28">
        <f t="shared" si="3"/>
        <v>56.3</v>
      </c>
      <c r="J7" s="28" t="s">
        <v>7</v>
      </c>
      <c r="K7" s="28">
        <v>8</v>
      </c>
      <c r="L7" s="28">
        <v>75</v>
      </c>
      <c r="N7" s="28" t="s">
        <v>7</v>
      </c>
      <c r="O7" s="28">
        <f t="shared" si="4"/>
        <v>12</v>
      </c>
      <c r="P7" s="28">
        <f t="shared" si="5"/>
        <v>112.5</v>
      </c>
    </row>
    <row r="8" spans="1:16" x14ac:dyDescent="0.2">
      <c r="A8" s="60"/>
      <c r="B8" s="28" t="s">
        <v>27</v>
      </c>
      <c r="C8" s="28">
        <f t="shared" si="0"/>
        <v>11</v>
      </c>
      <c r="D8" s="28">
        <f t="shared" si="1"/>
        <v>102</v>
      </c>
      <c r="F8" s="28" t="s">
        <v>3</v>
      </c>
      <c r="G8" s="28">
        <f t="shared" si="2"/>
        <v>16.5</v>
      </c>
      <c r="H8" s="28">
        <f t="shared" si="3"/>
        <v>152.30000000000001</v>
      </c>
      <c r="J8" s="28" t="s">
        <v>3</v>
      </c>
      <c r="K8" s="28">
        <v>22</v>
      </c>
      <c r="L8" s="28">
        <v>203</v>
      </c>
      <c r="N8" s="28" t="s">
        <v>3</v>
      </c>
      <c r="O8" s="28">
        <f t="shared" si="4"/>
        <v>33</v>
      </c>
      <c r="P8" s="28">
        <f t="shared" si="5"/>
        <v>304.5</v>
      </c>
    </row>
    <row r="9" spans="1:16" x14ac:dyDescent="0.2">
      <c r="A9" s="58" t="s">
        <v>8</v>
      </c>
      <c r="B9" s="28" t="s">
        <v>30</v>
      </c>
      <c r="C9" s="28">
        <f t="shared" si="0"/>
        <v>4.0999999999999996</v>
      </c>
      <c r="D9" s="28">
        <f t="shared" si="1"/>
        <v>37</v>
      </c>
      <c r="F9" s="28" t="s">
        <v>9</v>
      </c>
      <c r="G9" s="28">
        <f t="shared" si="2"/>
        <v>6.1</v>
      </c>
      <c r="H9" s="28">
        <f t="shared" si="3"/>
        <v>54.8</v>
      </c>
      <c r="J9" s="28" t="s">
        <v>9</v>
      </c>
      <c r="K9" s="30">
        <v>8.1</v>
      </c>
      <c r="L9" s="28">
        <v>73</v>
      </c>
      <c r="N9" s="28" t="s">
        <v>9</v>
      </c>
      <c r="O9" s="28">
        <f t="shared" si="4"/>
        <v>12.2</v>
      </c>
      <c r="P9" s="28">
        <f t="shared" si="5"/>
        <v>109.5</v>
      </c>
    </row>
    <row r="10" spans="1:16" x14ac:dyDescent="0.2">
      <c r="A10" s="58"/>
      <c r="B10" s="28" t="s">
        <v>27</v>
      </c>
      <c r="C10" s="28">
        <f t="shared" si="0"/>
        <v>11</v>
      </c>
      <c r="D10" s="28">
        <f t="shared" si="1"/>
        <v>102</v>
      </c>
      <c r="F10" s="28" t="s">
        <v>3</v>
      </c>
      <c r="G10" s="28">
        <f t="shared" si="2"/>
        <v>16.5</v>
      </c>
      <c r="H10" s="28">
        <f t="shared" si="3"/>
        <v>152.30000000000001</v>
      </c>
      <c r="J10" s="28" t="s">
        <v>3</v>
      </c>
      <c r="K10" s="28">
        <v>22</v>
      </c>
      <c r="L10" s="28">
        <v>203</v>
      </c>
      <c r="N10" s="28" t="s">
        <v>3</v>
      </c>
      <c r="O10" s="28">
        <f t="shared" si="4"/>
        <v>33</v>
      </c>
      <c r="P10" s="28">
        <f t="shared" si="5"/>
        <v>304.5</v>
      </c>
    </row>
    <row r="11" spans="1:16" ht="14.25" customHeight="1" x14ac:dyDescent="0.2">
      <c r="A11" s="58" t="s">
        <v>10</v>
      </c>
      <c r="B11" s="28" t="s">
        <v>31</v>
      </c>
      <c r="C11" s="28">
        <f t="shared" si="0"/>
        <v>3.7</v>
      </c>
      <c r="D11" s="28">
        <f t="shared" si="1"/>
        <v>32</v>
      </c>
      <c r="F11" s="28" t="s">
        <v>11</v>
      </c>
      <c r="G11" s="28">
        <f t="shared" si="2"/>
        <v>5.5</v>
      </c>
      <c r="H11" s="28">
        <f t="shared" si="3"/>
        <v>48</v>
      </c>
      <c r="J11" s="28" t="s">
        <v>11</v>
      </c>
      <c r="K11" s="28">
        <v>7.3</v>
      </c>
      <c r="L11" s="28">
        <v>64</v>
      </c>
      <c r="N11" s="28" t="s">
        <v>11</v>
      </c>
      <c r="O11" s="28">
        <f t="shared" si="4"/>
        <v>11</v>
      </c>
      <c r="P11" s="28">
        <f t="shared" si="5"/>
        <v>96</v>
      </c>
    </row>
    <row r="12" spans="1:16" ht="15" customHeight="1" x14ac:dyDescent="0.2">
      <c r="A12" s="58"/>
      <c r="B12" s="28" t="s">
        <v>29</v>
      </c>
      <c r="C12" s="28">
        <f t="shared" si="0"/>
        <v>8</v>
      </c>
      <c r="D12" s="28">
        <f t="shared" si="1"/>
        <v>68</v>
      </c>
      <c r="F12" s="28" t="s">
        <v>7</v>
      </c>
      <c r="G12" s="28">
        <f t="shared" si="2"/>
        <v>12</v>
      </c>
      <c r="H12" s="28">
        <f t="shared" si="3"/>
        <v>102</v>
      </c>
      <c r="J12" s="28" t="s">
        <v>7</v>
      </c>
      <c r="K12" s="28">
        <v>16</v>
      </c>
      <c r="L12" s="28">
        <v>136</v>
      </c>
      <c r="N12" s="28" t="s">
        <v>7</v>
      </c>
      <c r="O12" s="28">
        <f t="shared" si="4"/>
        <v>24</v>
      </c>
      <c r="P12" s="28">
        <f t="shared" si="5"/>
        <v>204</v>
      </c>
    </row>
    <row r="13" spans="1:16" x14ac:dyDescent="0.2">
      <c r="A13" s="60" t="s">
        <v>12</v>
      </c>
      <c r="B13" s="28" t="s">
        <v>29</v>
      </c>
      <c r="C13" s="28">
        <f t="shared" si="0"/>
        <v>6.5</v>
      </c>
      <c r="D13" s="28">
        <f t="shared" si="1"/>
        <v>49</v>
      </c>
      <c r="F13" s="28" t="s">
        <v>7</v>
      </c>
      <c r="G13" s="28">
        <f t="shared" si="2"/>
        <v>9.8000000000000007</v>
      </c>
      <c r="H13" s="28">
        <f t="shared" si="3"/>
        <v>73.5</v>
      </c>
      <c r="J13" s="28" t="s">
        <v>7</v>
      </c>
      <c r="K13" s="28">
        <v>13</v>
      </c>
      <c r="L13" s="28">
        <v>98</v>
      </c>
      <c r="N13" s="28" t="s">
        <v>7</v>
      </c>
      <c r="O13" s="28">
        <f t="shared" si="4"/>
        <v>19.5</v>
      </c>
      <c r="P13" s="28">
        <f t="shared" si="5"/>
        <v>147</v>
      </c>
    </row>
    <row r="14" spans="1:16" x14ac:dyDescent="0.2">
      <c r="A14" s="60"/>
      <c r="B14" s="28" t="s">
        <v>27</v>
      </c>
      <c r="C14" s="28">
        <f t="shared" si="0"/>
        <v>19.5</v>
      </c>
      <c r="D14" s="28">
        <f t="shared" si="1"/>
        <v>147</v>
      </c>
      <c r="F14" s="28" t="s">
        <v>3</v>
      </c>
      <c r="G14" s="28">
        <f t="shared" si="2"/>
        <v>29.3</v>
      </c>
      <c r="H14" s="28">
        <f t="shared" si="3"/>
        <v>220.5</v>
      </c>
      <c r="J14" s="28" t="s">
        <v>3</v>
      </c>
      <c r="K14" s="28">
        <v>39</v>
      </c>
      <c r="L14" s="28">
        <v>294</v>
      </c>
      <c r="N14" s="28" t="s">
        <v>3</v>
      </c>
      <c r="O14" s="28">
        <f t="shared" si="4"/>
        <v>58.5</v>
      </c>
      <c r="P14" s="28">
        <f t="shared" si="5"/>
        <v>441</v>
      </c>
    </row>
    <row r="15" spans="1:16" x14ac:dyDescent="0.2">
      <c r="A15" s="58" t="s">
        <v>13</v>
      </c>
      <c r="B15" s="28" t="s">
        <v>31</v>
      </c>
      <c r="C15" s="28">
        <f t="shared" si="0"/>
        <v>1.1000000000000001</v>
      </c>
      <c r="D15" s="28">
        <f t="shared" si="1"/>
        <v>10</v>
      </c>
      <c r="F15" s="28" t="s">
        <v>11</v>
      </c>
      <c r="G15" s="28">
        <f t="shared" si="2"/>
        <v>1.7</v>
      </c>
      <c r="H15" s="28">
        <f t="shared" si="3"/>
        <v>15</v>
      </c>
      <c r="J15" s="28" t="s">
        <v>11</v>
      </c>
      <c r="K15" s="28">
        <v>2.2000000000000002</v>
      </c>
      <c r="L15" s="28">
        <v>20</v>
      </c>
      <c r="N15" s="28" t="s">
        <v>11</v>
      </c>
      <c r="O15" s="28">
        <f t="shared" si="4"/>
        <v>3.3</v>
      </c>
      <c r="P15" s="28">
        <f t="shared" si="5"/>
        <v>30</v>
      </c>
    </row>
    <row r="16" spans="1:16" x14ac:dyDescent="0.2">
      <c r="A16" s="58"/>
      <c r="B16" s="28" t="s">
        <v>29</v>
      </c>
      <c r="C16" s="28">
        <f t="shared" si="0"/>
        <v>3.5</v>
      </c>
      <c r="D16" s="28">
        <f t="shared" si="1"/>
        <v>30</v>
      </c>
      <c r="F16" s="28" t="s">
        <v>7</v>
      </c>
      <c r="G16" s="28">
        <f t="shared" si="2"/>
        <v>5.3</v>
      </c>
      <c r="H16" s="28">
        <f t="shared" si="3"/>
        <v>44.3</v>
      </c>
      <c r="J16" s="28" t="s">
        <v>7</v>
      </c>
      <c r="K16" s="28">
        <v>7</v>
      </c>
      <c r="L16" s="28">
        <v>59</v>
      </c>
      <c r="N16" s="28" t="s">
        <v>7</v>
      </c>
      <c r="O16" s="28">
        <f t="shared" si="4"/>
        <v>10.5</v>
      </c>
      <c r="P16" s="28">
        <f t="shared" si="5"/>
        <v>88.5</v>
      </c>
    </row>
    <row r="17" spans="1:16" ht="26.25" x14ac:dyDescent="0.2">
      <c r="A17" s="58" t="s">
        <v>14</v>
      </c>
      <c r="B17" s="29" t="s">
        <v>33</v>
      </c>
      <c r="C17" s="28">
        <f t="shared" si="0"/>
        <v>1.1000000000000001</v>
      </c>
      <c r="D17" s="28">
        <f t="shared" si="1"/>
        <v>11</v>
      </c>
      <c r="F17" s="29" t="s">
        <v>22</v>
      </c>
      <c r="G17" s="28">
        <f t="shared" si="2"/>
        <v>1.7</v>
      </c>
      <c r="H17" s="28">
        <f t="shared" si="3"/>
        <v>15.8</v>
      </c>
      <c r="J17" s="29" t="s">
        <v>22</v>
      </c>
      <c r="K17" s="28">
        <v>2.2000000000000002</v>
      </c>
      <c r="L17" s="28">
        <v>21</v>
      </c>
      <c r="N17" s="29" t="s">
        <v>22</v>
      </c>
      <c r="O17" s="28">
        <f t="shared" si="4"/>
        <v>3.3</v>
      </c>
      <c r="P17" s="28">
        <f t="shared" si="5"/>
        <v>31.5</v>
      </c>
    </row>
    <row r="18" spans="1:16" x14ac:dyDescent="0.2">
      <c r="A18" s="58"/>
      <c r="B18" s="28" t="s">
        <v>31</v>
      </c>
      <c r="C18" s="28">
        <f t="shared" si="0"/>
        <v>3.2</v>
      </c>
      <c r="D18" s="28">
        <f t="shared" si="1"/>
        <v>28</v>
      </c>
      <c r="F18" s="28" t="s">
        <v>11</v>
      </c>
      <c r="G18" s="28">
        <f t="shared" si="2"/>
        <v>4.7</v>
      </c>
      <c r="H18" s="28">
        <f t="shared" si="3"/>
        <v>42</v>
      </c>
      <c r="J18" s="28" t="s">
        <v>11</v>
      </c>
      <c r="K18" s="28">
        <v>6.3</v>
      </c>
      <c r="L18" s="28">
        <v>56</v>
      </c>
      <c r="N18" s="28" t="s">
        <v>11</v>
      </c>
      <c r="O18" s="28">
        <f t="shared" si="4"/>
        <v>9.5</v>
      </c>
      <c r="P18" s="28">
        <f t="shared" si="5"/>
        <v>84</v>
      </c>
    </row>
    <row r="19" spans="1:16" ht="26.25" x14ac:dyDescent="0.2">
      <c r="A19" s="58" t="s">
        <v>15</v>
      </c>
      <c r="B19" s="29" t="s">
        <v>33</v>
      </c>
      <c r="C19" s="28">
        <f t="shared" si="0"/>
        <v>0.9</v>
      </c>
      <c r="D19" s="28">
        <f t="shared" si="1"/>
        <v>8</v>
      </c>
      <c r="F19" s="29" t="s">
        <v>22</v>
      </c>
      <c r="G19" s="28">
        <f t="shared" si="2"/>
        <v>1.4</v>
      </c>
      <c r="H19" s="28">
        <f t="shared" si="3"/>
        <v>11.3</v>
      </c>
      <c r="J19" s="29" t="s">
        <v>22</v>
      </c>
      <c r="K19" s="28">
        <v>1.8</v>
      </c>
      <c r="L19" s="28">
        <v>15</v>
      </c>
      <c r="N19" s="29" t="s">
        <v>22</v>
      </c>
      <c r="O19" s="28">
        <f t="shared" si="4"/>
        <v>2.7</v>
      </c>
      <c r="P19" s="28">
        <f t="shared" si="5"/>
        <v>22.5</v>
      </c>
    </row>
    <row r="20" spans="1:16" x14ac:dyDescent="0.2">
      <c r="A20" s="58"/>
      <c r="B20" s="28" t="s">
        <v>31</v>
      </c>
      <c r="C20" s="28">
        <f t="shared" si="0"/>
        <v>2.7</v>
      </c>
      <c r="D20" s="28">
        <f t="shared" si="1"/>
        <v>23</v>
      </c>
      <c r="F20" s="28" t="s">
        <v>11</v>
      </c>
      <c r="G20" s="28">
        <f t="shared" si="2"/>
        <v>4.0999999999999996</v>
      </c>
      <c r="H20" s="28">
        <f t="shared" si="3"/>
        <v>34.5</v>
      </c>
      <c r="J20" s="28" t="s">
        <v>11</v>
      </c>
      <c r="K20" s="28">
        <v>5.4</v>
      </c>
      <c r="L20" s="28">
        <v>46</v>
      </c>
      <c r="N20" s="28" t="s">
        <v>11</v>
      </c>
      <c r="O20" s="28">
        <f t="shared" si="4"/>
        <v>8.1</v>
      </c>
      <c r="P20" s="28">
        <f t="shared" si="5"/>
        <v>69</v>
      </c>
    </row>
    <row r="21" spans="1:16" ht="14.25" customHeight="1" x14ac:dyDescent="0.2">
      <c r="B21" s="28" t="s">
        <v>4</v>
      </c>
      <c r="C21" s="28">
        <f t="shared" si="0"/>
        <v>61.5</v>
      </c>
      <c r="D21" s="28">
        <f>ROUND(L21/2,0)</f>
        <v>520</v>
      </c>
      <c r="F21" s="28" t="s">
        <v>4</v>
      </c>
      <c r="G21" s="28">
        <f t="shared" si="2"/>
        <v>92.3</v>
      </c>
      <c r="H21" s="28">
        <f t="shared" si="3"/>
        <v>780</v>
      </c>
      <c r="J21" s="28" t="s">
        <v>4</v>
      </c>
      <c r="K21" s="28">
        <v>123</v>
      </c>
      <c r="L21" s="28">
        <v>1040</v>
      </c>
      <c r="N21" s="28" t="s">
        <v>4</v>
      </c>
      <c r="O21" s="28">
        <f t="shared" si="4"/>
        <v>184.5</v>
      </c>
      <c r="P21" s="28">
        <f t="shared" si="5"/>
        <v>1560</v>
      </c>
    </row>
    <row r="22" spans="1:16" ht="15" customHeight="1" x14ac:dyDescent="0.2">
      <c r="B22" s="14"/>
      <c r="C22" s="14"/>
      <c r="D22" s="14"/>
    </row>
    <row r="23" spans="1:16" x14ac:dyDescent="0.2">
      <c r="B23" s="14"/>
      <c r="C23" s="14"/>
      <c r="D23" s="14"/>
    </row>
    <row r="24" spans="1:16" x14ac:dyDescent="0.2">
      <c r="B24" s="14"/>
      <c r="C24" s="14"/>
      <c r="D24" s="14"/>
      <c r="H24" s="57" t="s">
        <v>55</v>
      </c>
      <c r="I24" s="57"/>
      <c r="J24" s="57"/>
      <c r="K24" s="57"/>
    </row>
    <row r="25" spans="1:16" x14ac:dyDescent="0.2">
      <c r="B25" s="14"/>
      <c r="C25" s="14"/>
      <c r="D25" s="14"/>
      <c r="H25" s="57"/>
      <c r="I25" s="57"/>
      <c r="J25" s="57"/>
      <c r="K25" s="57"/>
    </row>
    <row r="26" spans="1:16" x14ac:dyDescent="0.2">
      <c r="B26" s="14"/>
      <c r="C26" s="14"/>
      <c r="D26" s="14"/>
      <c r="H26" s="57"/>
      <c r="I26" s="57"/>
      <c r="J26" s="57"/>
      <c r="K26" s="57"/>
    </row>
    <row r="27" spans="1:16" x14ac:dyDescent="0.2">
      <c r="B27" s="14"/>
      <c r="C27" s="14"/>
      <c r="D27" s="14"/>
      <c r="H27" s="57"/>
      <c r="I27" s="57"/>
      <c r="J27" s="57"/>
      <c r="K27" s="57"/>
    </row>
    <row r="28" spans="1:16" x14ac:dyDescent="0.2">
      <c r="B28" s="14"/>
      <c r="C28" s="14"/>
      <c r="D28" s="14"/>
      <c r="H28" s="57"/>
      <c r="I28" s="57"/>
      <c r="J28" s="57"/>
      <c r="K28" s="57"/>
    </row>
    <row r="29" spans="1:16" x14ac:dyDescent="0.2">
      <c r="B29" s="14"/>
      <c r="C29" s="14"/>
      <c r="D29" s="14"/>
      <c r="H29" s="57"/>
      <c r="I29" s="57"/>
      <c r="J29" s="57"/>
      <c r="K29" s="57"/>
    </row>
    <row r="30" spans="1:16" x14ac:dyDescent="0.2">
      <c r="B30" s="14"/>
      <c r="C30" s="14"/>
      <c r="D30" s="14"/>
    </row>
    <row r="31" spans="1:16" x14ac:dyDescent="0.2">
      <c r="B31" s="14"/>
      <c r="C31" s="14"/>
      <c r="D31" s="14"/>
    </row>
    <row r="32" spans="1:16" x14ac:dyDescent="0.2">
      <c r="B32" s="14"/>
      <c r="C32" s="14"/>
      <c r="D32" s="14"/>
    </row>
    <row r="33" spans="2:4" x14ac:dyDescent="0.2">
      <c r="B33" s="14"/>
      <c r="C33" s="14"/>
      <c r="D33" s="14"/>
    </row>
    <row r="34" spans="2:4" x14ac:dyDescent="0.2">
      <c r="B34" s="14"/>
      <c r="C34" s="14"/>
      <c r="D34" s="14"/>
    </row>
    <row r="35" spans="2:4" x14ac:dyDescent="0.2">
      <c r="B35" s="14"/>
      <c r="C35" s="14"/>
      <c r="D35" s="14"/>
    </row>
    <row r="36" spans="2:4" x14ac:dyDescent="0.2">
      <c r="B36" s="14"/>
      <c r="C36" s="14"/>
      <c r="D36" s="14"/>
    </row>
    <row r="37" spans="2:4" x14ac:dyDescent="0.2">
      <c r="B37" s="14"/>
      <c r="C37" s="14"/>
      <c r="D37" s="14"/>
    </row>
    <row r="38" spans="2:4" x14ac:dyDescent="0.2">
      <c r="B38" s="14"/>
      <c r="C38" s="14"/>
      <c r="D38" s="14"/>
    </row>
    <row r="39" spans="2:4" x14ac:dyDescent="0.2">
      <c r="B39" s="14"/>
      <c r="C39" s="14"/>
      <c r="D39" s="14"/>
    </row>
    <row r="40" spans="2:4" x14ac:dyDescent="0.2">
      <c r="B40" s="14"/>
      <c r="C40" s="14"/>
      <c r="D40" s="14"/>
    </row>
  </sheetData>
  <sheetProtection selectLockedCells="1" selectUnlockedCells="1"/>
  <customSheetViews>
    <customSheetView guid="{22EF403F-107F-48E4-B1D7-370E6260921C}">
      <selection activeCell="F15" sqref="F15"/>
    </customSheetView>
  </customSheetViews>
  <mergeCells count="14">
    <mergeCell ref="A1:D1"/>
    <mergeCell ref="J1:L1"/>
    <mergeCell ref="F1:H1"/>
    <mergeCell ref="N1:P1"/>
    <mergeCell ref="A13:A14"/>
    <mergeCell ref="H24:K29"/>
    <mergeCell ref="A15:A16"/>
    <mergeCell ref="A17:A18"/>
    <mergeCell ref="A19:A20"/>
    <mergeCell ref="A3:A4"/>
    <mergeCell ref="A5:A6"/>
    <mergeCell ref="A7:A8"/>
    <mergeCell ref="A9:A10"/>
    <mergeCell ref="A11:A12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4489992DE811347AC16764C15389F7D" ma:contentTypeVersion="17" ma:contentTypeDescription="Ein neues Dokument erstellen." ma:contentTypeScope="" ma:versionID="a35b4f2e2971994a4d27c939b6739634">
  <xsd:schema xmlns:xsd="http://www.w3.org/2001/XMLSchema" xmlns:xs="http://www.w3.org/2001/XMLSchema" xmlns:p="http://schemas.microsoft.com/office/2006/metadata/properties" xmlns:ns2="9abe1dfa-d475-45d2-92b1-8206fe33414b" xmlns:ns3="dadf3120-99fd-4ee4-a7e6-3830927124a1" targetNamespace="http://schemas.microsoft.com/office/2006/metadata/properties" ma:root="true" ma:fieldsID="43fc06b2e269b862911f6be0c3769ab6" ns2:_="" ns3:_="">
    <xsd:import namespace="9abe1dfa-d475-45d2-92b1-8206fe33414b"/>
    <xsd:import namespace="dadf3120-99fd-4ee4-a7e6-3830927124a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be1dfa-d475-45d2-92b1-8206fe3341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6490631-1fe6-4e00-a87d-a385766c7a72}" ma:internalName="TaxCatchAll" ma:showField="CatchAllData" ma:web="9abe1dfa-d475-45d2-92b1-8206fe3341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df3120-99fd-4ee4-a7e6-3830927124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13e6f686-16b4-44d1-b7d8-150d29dd9e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be1dfa-d475-45d2-92b1-8206fe33414b" xsi:nil="true"/>
    <lcf76f155ced4ddcb4097134ff3c332f xmlns="dadf3120-99fd-4ee4-a7e6-3830927124a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77BECB0-E914-4D5D-BD3C-BE5B0414CC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be1dfa-d475-45d2-92b1-8206fe33414b"/>
    <ds:schemaRef ds:uri="dadf3120-99fd-4ee4-a7e6-3830927124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EB820E-1510-42B8-96FD-9BC16A51A9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930ACB-824F-45F3-AAE5-79AF9341AFCD}">
  <ds:schemaRefs>
    <ds:schemaRef ds:uri="http://schemas.microsoft.com/office/2006/metadata/properties"/>
    <ds:schemaRef ds:uri="http://schemas.microsoft.com/office/infopath/2007/PartnerControls"/>
    <ds:schemaRef ds:uri="9abe1dfa-d475-45d2-92b1-8206fe33414b"/>
    <ds:schemaRef ds:uri="dadf3120-99fd-4ee4-a7e6-3830927124a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Umrechungstabelle 4R</vt:lpstr>
      <vt:lpstr>Umrechungstabelle 6R</vt:lpstr>
      <vt:lpstr>Umrechungstabelle 8R</vt:lpstr>
      <vt:lpstr>Umrechungstabelle 12R</vt:lpstr>
      <vt:lpstr>Daten</vt:lpstr>
      <vt:lpstr>'Umrechungstabelle 12R'!Druckbereich</vt:lpstr>
      <vt:lpstr>'Umrechungstabelle 4R'!Druckbereich</vt:lpstr>
      <vt:lpstr>'Umrechungstabelle 6R'!Druckbereich</vt:lpstr>
      <vt:lpstr>'Umrechungstabelle 8R'!Druckbereich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Ruf</dc:creator>
  <cp:lastModifiedBy>Marco Ruf</cp:lastModifiedBy>
  <cp:lastPrinted>2024-02-09T10:47:13Z</cp:lastPrinted>
  <dcterms:created xsi:type="dcterms:W3CDTF">2024-02-07T14:44:02Z</dcterms:created>
  <dcterms:modified xsi:type="dcterms:W3CDTF">2024-02-09T11:40:14Z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0x01010044489992DE811347AC16764C15389F7D</vt:lpwstr>
  </property>
  <property fmtid="{D5CDD505-2E9C-101B-9397-08002B2CF9AE}" pid="3" name="MediaServiceImageTags">
    <vt:lpwstr/>
  </property>
</Properties>
</file>